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І півріччя" sheetId="1" r:id="rId4"/>
    <sheet name="розподіл" sheetId="2" r:id="rId5"/>
  </sheets>
  <definedNames>
    <definedName name="_xlnm.Print_Titles" localSheetId="0">'І півріччя'!$1:$1</definedName>
    <definedName name="_xlnm.Print_Area" localSheetId="0">'І півріччя'!$A$1:$E$68</definedName>
    <definedName name="_xlnm.Print_Titles" localSheetId="1">'розподіл'!$1:$1</definedName>
    <definedName name="_xlnm.Print_Area" localSheetId="1">'розподіл'!$A$1:$E$68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<sst xmlns="http://schemas.openxmlformats.org/spreadsheetml/2006/main" uniqueCount="82">
  <si>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 xml:space="preserve">Код </t>
  </si>
  <si>
    <t>Найменування видатків</t>
  </si>
  <si>
    <t xml:space="preserve">Затверджено на 2026 рік з урахуванням змін </t>
  </si>
  <si>
    <t>Виконано</t>
  </si>
  <si>
    <t>Відсоток виконання</t>
  </si>
  <si>
    <t>Видатки загального фонду</t>
  </si>
  <si>
    <t>0100</t>
  </si>
  <si>
    <t>Державне управління</t>
  </si>
  <si>
    <t>1000</t>
  </si>
  <si>
    <t>Освіта</t>
  </si>
  <si>
    <t>2000</t>
  </si>
  <si>
    <t>Охорона здоров`я</t>
  </si>
  <si>
    <t>3000</t>
  </si>
  <si>
    <t>Соціальний захист та соціальне забезпечення</t>
  </si>
  <si>
    <t>4000</t>
  </si>
  <si>
    <t>Культура i мистецтво</t>
  </si>
  <si>
    <t>5000</t>
  </si>
  <si>
    <t>Фiзична культура i спорт</t>
  </si>
  <si>
    <t>7100</t>
  </si>
  <si>
    <t>Сільське, лісове, рибне господарство та мисливство</t>
  </si>
  <si>
    <t>7300</t>
  </si>
  <si>
    <t>Регіональний розвиток та інші інвестиційні проекти / програми публічних інвестицій</t>
  </si>
  <si>
    <t>7400</t>
  </si>
  <si>
    <t>Транспорт та транспортна інфраструктура, дорожнє господарство</t>
  </si>
  <si>
    <t>Зв'язок, телекомунікації та інформатика</t>
  </si>
  <si>
    <t>7600</t>
  </si>
  <si>
    <t>Інші програми та заходи, пов`язані з економічною діяльністю</t>
  </si>
  <si>
    <t>8100</t>
  </si>
  <si>
    <t xml:space="preserve">Захист населення і територій від надзвичайних ситуацій </t>
  </si>
  <si>
    <t>Громадський порядок та безпека</t>
  </si>
  <si>
    <t>8400</t>
  </si>
  <si>
    <t>Медіа (Засоби масової інформації)</t>
  </si>
  <si>
    <t>8700</t>
  </si>
  <si>
    <t>Резервний фонд</t>
  </si>
  <si>
    <t>9000</t>
  </si>
  <si>
    <t>Міжбюджетні трансферти</t>
  </si>
  <si>
    <t>9130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</si>
  <si>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</si>
  <si>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Інші дотації з місцевого бюджету</t>
  </si>
  <si>
    <t>Субвенції з місцевих бюджетів іншим місцевим бюджетам на виплату грошової компенсації за належні для отримання жилі приміщення для окремих категорій населення за рахунок відповідних субвенцій з державного бюджету</t>
  </si>
  <si>
    <t>9310</t>
  </si>
  <si>
    <t>Субвенція з місцевого бюджету на здійснення переданих видатків у сфері освіти за рахунок коштів освітньої субвенції</t>
  </si>
  <si>
    <t>9535</t>
  </si>
  <si>
    <t>Субвенція з місцевого бюджету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 за рахунок відповідної субвенції з державного бюджету</t>
  </si>
  <si>
    <t>9770</t>
  </si>
  <si>
    <t>Інші субвенції з місцевого бюджету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</si>
  <si>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</si>
  <si>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</si>
  <si>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Разом видатків загального фонду</t>
  </si>
  <si>
    <t xml:space="preserve">Кредитування </t>
  </si>
  <si>
    <t>Довгострокові кредити індивідуальним забудовникам житла на селі  та їх повернення</t>
  </si>
  <si>
    <t>ВСЬОГО ВИДАТКІВ загального фонду з кредитуванням</t>
  </si>
  <si>
    <t>Фінансування</t>
  </si>
  <si>
    <t>Дефіцит (-) /профіцит (+)</t>
  </si>
  <si>
    <t>х</t>
  </si>
  <si>
    <t>Фінансування за активними операціями</t>
  </si>
  <si>
    <t xml:space="preserve">Фінансування за рахунок зміни обсягів бюджетних коштів на початок періоду </t>
  </si>
  <si>
    <t>Передача коштів із спеціального до загального фонду бюджету</t>
  </si>
  <si>
    <t>Кошти, що передаються із загального фонду бюджету до бюджету розвитку (спеціального фонду) </t>
  </si>
  <si>
    <t>Видатки спеціального фонду</t>
  </si>
  <si>
    <t>Охорона здоров'я</t>
  </si>
  <si>
    <t xml:space="preserve">Соціальний захист та соціальне забезпечення </t>
  </si>
  <si>
    <t>Культура і мистецтво</t>
  </si>
  <si>
    <t>Фізична культура і спорт</t>
  </si>
  <si>
    <t>Захист населення і територій від надзвичайних ситуацій</t>
  </si>
  <si>
    <t>Охорона навколишнього природного середовища</t>
  </si>
  <si>
    <t>Субвенція з місцевого бюджету на здійснення природоохоронних заходів</t>
  </si>
  <si>
    <t>Разом видатків спеціального фонду</t>
  </si>
  <si>
    <t>Пільгові довгострокові кредити молодим сім`ям та одиноким молодим громадянам на будівництво/реконструкцію/придбання житла та їх повернення</t>
  </si>
  <si>
    <t>Повернення пільгових довгострокових кредитів, наданих молодим сім'ям та одиноким молодим громадянам на будівництво/реконструкцію/придбання житла</t>
  </si>
  <si>
    <t>Надання довгострокових кредитів індивідуальним забудовникам житла на селі</t>
  </si>
  <si>
    <t>Повернення довгострокових кредитів, наданих індивідуальним забудовникам житла на селі</t>
  </si>
  <si>
    <t>Довгострокові кредити громадянам на будівництво/реконструкцію/ придбання житла та їх повернення</t>
  </si>
  <si>
    <t>Повернення довгострокових кредитів, наданих громадянам на будівництво/реконструкцію/придбання житла</t>
  </si>
  <si>
    <t>ВСЬОГО ВИДАТКІВ спеціального фонду з кредитуванням</t>
  </si>
  <si>
    <t xml:space="preserve">Фінансування </t>
  </si>
  <si>
    <t>ВСЬОГО ВИДАТКІВ загального і спеціального фондів з кредитуванням</t>
  </si>
  <si>
    <t>Т. в. о. директора департаменту</t>
  </si>
  <si>
    <t>фінансів облдержадміністрації</t>
  </si>
  <si>
    <t>Світлана СОКОЛИК</t>
  </si>
  <si>
    <t>Директор департаменту</t>
  </si>
  <si>
    <t>Наталія КУЧМА</t>
  </si>
</sst>
</file>

<file path=xl/styles.xml><?xml version="1.0" encoding="utf-8"?>
<styleSheet xmlns="http://schemas.openxmlformats.org/spreadsheetml/2006/main" xml:space="preserve">
  <numFmts count="3">
    <numFmt numFmtId="164" formatCode="General_)"/>
    <numFmt numFmtId="165" formatCode="#,##0.0"/>
    <numFmt numFmtId="166" formatCode="#,##0.000"/>
  </numFmts>
  <fonts count="12">
    <font>
      <b val="0"/>
      <i val="0"/>
      <strike val="0"/>
      <u val="none"/>
      <sz val="12"/>
      <color rgb="FF000000"/>
      <name val="Courier"/>
    </font>
    <font>
      <b val="0"/>
      <i val="0"/>
      <strike val="0"/>
      <u val="none"/>
      <sz val="20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0"/>
      <strike val="0"/>
      <u val="none"/>
      <sz val="20"/>
      <color rgb="FFFF0000"/>
      <name val="Times New Roman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2"/>
      <color rgb="FF000000"/>
      <name val="Times New Roman Cyr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0"/>
      <i val="0"/>
      <strike val="0"/>
      <u val="none"/>
      <sz val="14"/>
      <color rgb="FFFF0000"/>
      <name val="Times New Roman"/>
    </font>
    <font>
      <b val="0"/>
      <i val="0"/>
      <strike val="0"/>
      <u val="none"/>
      <sz val="12"/>
      <color rgb="FFFF0000"/>
      <name val="Times New Roman"/>
    </font>
    <font>
      <b val="1"/>
      <i val="0"/>
      <strike val="0"/>
      <u val="none"/>
      <sz val="12"/>
      <color rgb="FFFF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2">
    <xf xfId="0" fontId="0" numFmtId="164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1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0" borderId="0" applyFont="1" applyNumberFormat="1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1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1" applyFill="0" applyBorder="0" applyAlignment="1" applyProtection="true">
      <alignment horizontal="general" vertical="bottom" textRotation="0" wrapText="true" shrinkToFit="false"/>
      <protection hidden="false"/>
    </xf>
    <xf xfId="0" fontId="1" numFmtId="0" fillId="0" borderId="0" applyFont="1" applyNumberFormat="1" applyFill="0" applyBorder="0" applyAlignment="1" applyProtection="true">
      <alignment horizontal="general" vertical="bottom" textRotation="0" wrapText="true" shrinkToFit="false"/>
      <protection hidden="false"/>
    </xf>
    <xf xfId="0" fontId="1" numFmtId="0" fillId="0" borderId="0" applyFont="1" applyNumberFormat="1" applyFill="0" applyBorder="0" applyAlignment="0" applyProtection="true">
      <alignment horizontal="general" vertical="bottom" textRotation="0" wrapText="false" shrinkToFit="false"/>
      <protection hidden="false"/>
    </xf>
    <xf xfId="0" fontId="1" numFmtId="2" fillId="0" borderId="0" applyFont="1" applyNumberFormat="1" applyFill="0" applyBorder="0" applyAlignment="1" applyProtection="true">
      <alignment horizontal="right" vertical="bottom" textRotation="0" wrapText="false" shrinkToFit="false"/>
      <protection hidden="false"/>
    </xf>
    <xf xfId="0" fontId="1" numFmtId="2" fillId="0" borderId="0" applyFont="1" applyNumberFormat="1" applyFill="0" applyBorder="0" applyAlignment="1" applyProtection="true">
      <alignment horizontal="general" vertical="bottom" textRotation="0" wrapText="true" shrinkToFit="false"/>
      <protection hidden="false"/>
    </xf>
    <xf xfId="0" fontId="1" numFmtId="2" fillId="0" borderId="0" applyFont="1" applyNumberFormat="1" applyFill="0" applyBorder="0" applyAlignment="1" applyProtection="true">
      <alignment horizontal="general" vertical="bottom" textRotation="0" wrapText="true" shrinkToFit="false"/>
      <protection hidden="false"/>
    </xf>
    <xf xfId="0" fontId="1" numFmtId="2" fillId="0" borderId="0" applyFont="1" applyNumberFormat="1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1" applyFill="0" applyBorder="0" applyAlignment="1" applyProtection="true">
      <alignment horizontal="center" vertical="center" textRotation="0" wrapText="false" shrinkToFit="false"/>
      <protection hidden="false"/>
    </xf>
    <xf xfId="0" fontId="3" numFmtId="0" fillId="0" borderId="1" applyFont="1" applyNumberFormat="1" applyFill="0" applyBorder="1" applyAlignment="1" applyProtection="true">
      <alignment horizontal="center" vertical="center" textRotation="0" wrapText="true" shrinkToFit="false"/>
      <protection hidden="false"/>
    </xf>
    <xf xfId="0" fontId="4" numFmtId="0" fillId="0" borderId="0" applyFont="1" applyNumberFormat="1" applyFill="0" applyBorder="0" applyAlignment="0" applyProtection="true">
      <alignment horizontal="general" vertical="bottom" textRotation="0" wrapText="false" shrinkToFit="false"/>
      <protection hidden="false"/>
    </xf>
    <xf xfId="0" fontId="5" numFmtId="0" fillId="0" borderId="0" applyFont="1" applyNumberFormat="1" applyFill="0" applyBorder="0" applyAlignment="0" applyProtection="true">
      <alignment horizontal="general" vertical="bottom" textRotation="0" wrapText="false" shrinkToFit="false"/>
      <protection hidden="false"/>
    </xf>
    <xf xfId="0" fontId="1" numFmtId="165" fillId="0" borderId="0" applyFont="1" applyNumberFormat="1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0" borderId="1" applyFont="1" applyNumberFormat="1" applyFill="0" applyBorder="1" applyAlignment="1" applyProtection="true">
      <alignment horizontal="center" vertical="center" textRotation="0" wrapText="true" shrinkToFit="false"/>
      <protection hidden="false"/>
    </xf>
    <xf xfId="0" fontId="5" numFmtId="164" fillId="0" borderId="1" applyFont="1" applyNumberFormat="0" applyFill="0" applyBorder="1" applyAlignment="1" applyProtection="true">
      <alignment horizontal="left" vertical="center" textRotation="0" wrapText="true" shrinkToFit="false"/>
      <protection hidden="false"/>
    </xf>
    <xf xfId="0" fontId="5" numFmtId="0" fillId="0" borderId="1" applyFont="1" applyNumberFormat="1" applyFill="0" applyBorder="1" applyAlignment="1" applyProtection="true">
      <alignment horizontal="general" vertical="center" textRotation="0" wrapText="false" shrinkToFit="true"/>
      <protection hidden="false"/>
    </xf>
    <xf xfId="0" fontId="5" numFmtId="0" fillId="0" borderId="1" applyFont="1" applyNumberFormat="1" applyFill="0" applyBorder="1" applyAlignment="1" applyProtection="true">
      <alignment horizontal="general" vertical="center" textRotation="0" wrapText="true" shrinkToFit="false"/>
      <protection hidden="false"/>
    </xf>
    <xf xfId="0" fontId="5" numFmtId="0" fillId="0" borderId="1" applyFont="1" applyNumberFormat="1" applyFill="0" applyBorder="1" applyAlignment="1" applyProtection="true">
      <alignment horizontal="general" vertical="center" textRotation="0" wrapText="true" shrinkToFit="false"/>
      <protection hidden="false"/>
    </xf>
    <xf xfId="0" fontId="6" numFmtId="0" fillId="2" borderId="1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5" numFmtId="4" fillId="2" borderId="1" applyFont="1" applyNumberFormat="1" applyFill="1" applyBorder="1" applyAlignment="1" applyProtection="true">
      <alignment horizontal="general" vertical="center" textRotation="0" wrapText="true" shrinkToFit="false"/>
      <protection hidden="false"/>
    </xf>
    <xf xfId="0" fontId="5" numFmtId="165" fillId="0" borderId="0" applyFont="1" applyNumberFormat="1" applyFill="0" applyBorder="0" applyAlignment="1" applyProtection="true">
      <alignment horizontal="right" vertical="center" textRotation="0" wrapText="false" shrinkToFit="false"/>
      <protection hidden="false"/>
    </xf>
    <xf xfId="0" fontId="7" numFmtId="0" fillId="0" borderId="0" applyFont="1" applyNumberFormat="1" applyFill="0" applyBorder="0" applyAlignment="0" applyProtection="true">
      <alignment horizontal="general" vertical="bottom" textRotation="0" wrapText="false" shrinkToFit="false"/>
      <protection hidden="false"/>
    </xf>
    <xf xfId="0" fontId="8" numFmtId="0" fillId="0" borderId="0" applyFont="1" applyNumberFormat="1" applyFill="0" applyBorder="0" applyAlignment="0" applyProtection="true">
      <alignment horizontal="general" vertical="bottom" textRotation="0" wrapText="false" shrinkToFit="false"/>
      <protection hidden="false"/>
    </xf>
    <xf xfId="0" fontId="7" numFmtId="165" fillId="0" borderId="0" applyFont="1" applyNumberFormat="1" applyFill="0" applyBorder="0" applyAlignment="0" applyProtection="true">
      <alignment horizontal="general" vertical="bottom" textRotation="0" wrapText="false" shrinkToFit="false"/>
      <protection hidden="false"/>
    </xf>
    <xf xfId="0" fontId="9" numFmtId="0" fillId="0" borderId="0" applyFont="1" applyNumberFormat="1" applyFill="0" applyBorder="0" applyAlignment="0" applyProtection="true">
      <alignment horizontal="general" vertical="bottom" textRotation="0" wrapText="false" shrinkToFit="false"/>
      <protection hidden="false"/>
    </xf>
    <xf xfId="0" fontId="7" numFmtId="0" fillId="0" borderId="0" applyFont="1" applyNumberFormat="1" applyFill="0" applyBorder="0" applyAlignment="0" applyProtection="true">
      <alignment horizontal="general" vertical="bottom" textRotation="0" wrapText="false" shrinkToFit="false"/>
      <protection hidden="false"/>
    </xf>
    <xf xfId="0" fontId="8" numFmtId="165" fillId="0" borderId="0" applyFont="1" applyNumberFormat="1" applyFill="0" applyBorder="0" applyAlignment="1" applyProtection="true">
      <alignment horizontal="right" vertical="center" textRotation="0" wrapText="false" shrinkToFit="false"/>
      <protection hidden="false"/>
    </xf>
    <xf xfId="0" fontId="7" numFmtId="0" fillId="0" borderId="0" applyFont="1" applyNumberFormat="1" applyFill="0" applyBorder="0" applyAlignment="1" applyProtection="true">
      <alignment horizontal="general" vertical="center" textRotation="0" wrapText="true" shrinkToFit="false"/>
      <protection hidden="false"/>
    </xf>
    <xf xfId="0" fontId="7" numFmtId="165" fillId="0" borderId="0" applyFont="1" applyNumberFormat="1" applyFill="0" applyBorder="0" applyAlignment="1" applyProtection="true">
      <alignment horizontal="right" vertical="center" textRotation="0" wrapText="true" shrinkToFit="false"/>
      <protection hidden="false"/>
    </xf>
    <xf xfId="0" fontId="8" numFmtId="0" fillId="0" borderId="0" applyFont="1" applyNumberFormat="1" applyFill="0" applyBorder="0" applyAlignment="1" applyProtection="true">
      <alignment horizontal="general" vertical="bottom" textRotation="0" wrapText="true" shrinkToFit="false"/>
      <protection hidden="false"/>
    </xf>
    <xf xfId="0" fontId="5" numFmtId="0" fillId="0" borderId="1" applyFont="1" applyNumberFormat="1" applyFill="0" applyBorder="1" applyAlignment="1" applyProtection="true">
      <alignment horizontal="left" vertical="center" textRotation="0" wrapText="true" shrinkToFit="false"/>
      <protection hidden="false"/>
    </xf>
    <xf xfId="0" fontId="5" numFmtId="0" fillId="0" borderId="1" applyFont="1" applyNumberFormat="1" applyFill="0" applyBorder="1" applyAlignment="1" applyProtection="true">
      <alignment horizontal="left" vertical="center" textRotation="0" wrapText="true" shrinkToFit="false"/>
      <protection hidden="false"/>
    </xf>
    <xf xfId="0" fontId="5" numFmtId="0" fillId="0" borderId="1" applyFont="1" applyNumberFormat="1" applyFill="0" applyBorder="1" applyAlignment="1" applyProtection="true">
      <alignment horizontal="center" vertical="center" textRotation="0" wrapText="false" shrinkToFit="false"/>
      <protection hidden="false"/>
    </xf>
    <xf xfId="0" fontId="5" numFmtId="1" fillId="0" borderId="1" applyFont="1" applyNumberFormat="1" applyFill="0" applyBorder="1" applyAlignment="1" applyProtection="true">
      <alignment horizontal="general" vertical="center" textRotation="0" wrapText="true" shrinkToFit="false"/>
      <protection hidden="false"/>
    </xf>
    <xf xfId="0" fontId="5" numFmtId="1" fillId="0" borderId="1" applyFont="1" applyNumberFormat="1" applyFill="0" applyBorder="1" applyAlignment="1" applyProtection="true">
      <alignment horizontal="left" vertical="center" textRotation="0" wrapText="true" shrinkToFit="false"/>
      <protection hidden="false"/>
    </xf>
    <xf xfId="0" fontId="3" numFmtId="0" fillId="2" borderId="1" applyFont="1" applyNumberFormat="1" applyFill="1" applyBorder="1" applyAlignment="1" applyProtection="true">
      <alignment horizontal="center" vertical="center" textRotation="0" wrapText="false" shrinkToFit="false"/>
      <protection hidden="false"/>
    </xf>
    <xf xfId="0" fontId="7" numFmtId="165" fillId="0" borderId="0" applyFont="1" applyNumberFormat="1" applyFill="0" applyBorder="0" applyAlignment="0" applyProtection="true">
      <alignment horizontal="general" vertical="bottom" textRotation="0" wrapText="false" shrinkToFit="false"/>
      <protection hidden="false"/>
    </xf>
    <xf xfId="0" fontId="5" numFmtId="0" fillId="0" borderId="1" applyFont="1" applyNumberFormat="1" applyFill="0" applyBorder="1" applyAlignment="1" applyProtection="true">
      <alignment horizontal="center" vertical="center" textRotation="0" wrapText="false" shrinkToFit="false"/>
      <protection hidden="false"/>
    </xf>
    <xf xfId="0" fontId="3" numFmtId="0" fillId="0" borderId="1" applyFont="1" applyNumberFormat="1" applyFill="0" applyBorder="1" applyAlignment="1" applyProtection="true">
      <alignment horizontal="left" vertical="center" textRotation="0" wrapText="true" shrinkToFit="false"/>
      <protection hidden="false"/>
    </xf>
    <xf xfId="0" fontId="6" numFmtId="0" fillId="2" borderId="1" applyFont="1" applyNumberFormat="1" applyFill="1" applyBorder="1" applyAlignment="1" applyProtection="true">
      <alignment horizontal="center" vertical="center" textRotation="0" wrapText="false" shrinkToFit="false"/>
      <protection hidden="false"/>
    </xf>
    <xf xfId="0" fontId="5" numFmtId="0" fillId="0" borderId="1" applyFont="1" applyNumberFormat="1" applyFill="0" applyBorder="1" applyAlignment="0" applyProtection="true">
      <alignment horizontal="general" vertical="bottom" textRotation="0" wrapText="false" shrinkToFit="false"/>
      <protection hidden="false"/>
    </xf>
    <xf xfId="0" fontId="3" numFmtId="4" fillId="2" borderId="1" applyFont="1" applyNumberFormat="1" applyFill="1" applyBorder="1" applyAlignment="1" applyProtection="true">
      <alignment horizontal="general" vertical="center" textRotation="0" wrapText="true" shrinkToFit="false"/>
      <protection hidden="false"/>
    </xf>
    <xf xfId="0" fontId="3" numFmtId="0" fillId="0" borderId="1" applyFont="1" applyNumberFormat="1" applyFill="0" applyBorder="1" applyAlignment="1" applyProtection="true">
      <alignment horizontal="general" vertical="center" textRotation="0" wrapText="true" shrinkToFit="false"/>
      <protection hidden="false"/>
    </xf>
    <xf xfId="0" fontId="3" numFmtId="0" fillId="0" borderId="1" applyFont="1" applyNumberFormat="1" applyFill="0" applyBorder="1" applyAlignment="1" applyProtection="true">
      <alignment horizontal="left" vertical="center" textRotation="0" wrapText="true" shrinkToFit="false"/>
      <protection hidden="false"/>
    </xf>
    <xf xfId="0" fontId="3" numFmtId="1" fillId="0" borderId="1" applyFont="1" applyNumberFormat="1" applyFill="0" applyBorder="1" applyAlignment="1" applyProtection="true">
      <alignment horizontal="general" vertical="center" textRotation="0" wrapText="false" shrinkToFit="false"/>
      <protection hidden="false"/>
    </xf>
    <xf xfId="0" fontId="3" numFmtId="0" fillId="2" borderId="1" applyFont="1" applyNumberFormat="1" applyFill="1" applyBorder="1" applyAlignment="1" applyProtection="true">
      <alignment horizontal="left" vertical="center" textRotation="0" wrapText="true" shrinkToFit="false"/>
      <protection hidden="false"/>
    </xf>
    <xf xfId="0" fontId="5" numFmtId="0" fillId="0" borderId="1" applyFont="1" applyNumberFormat="1" applyFill="0" applyBorder="1" applyAlignment="1" applyProtection="true">
      <alignment horizontal="general" vertical="center" textRotation="0" wrapText="true" shrinkToFit="false"/>
      <protection hidden="false"/>
    </xf>
    <xf xfId="0" fontId="5" numFmtId="0" fillId="2" borderId="1" applyFont="1" applyNumberFormat="1" applyFill="1" applyBorder="1" applyAlignment="1" applyProtection="true">
      <alignment horizontal="center" vertical="center" textRotation="0" wrapText="false" shrinkToFit="false"/>
      <protection hidden="false"/>
    </xf>
    <xf xfId="0" fontId="5" numFmtId="166" fillId="0" borderId="1" applyFont="1" applyNumberFormat="1" applyFill="0" applyBorder="1" applyAlignment="1" applyProtection="true">
      <alignment horizontal="center" vertical="center" textRotation="0" wrapText="false" shrinkToFit="false"/>
      <protection hidden="false"/>
    </xf>
    <xf xfId="0" fontId="5" numFmtId="0" fillId="0" borderId="1" applyFont="1" applyNumberFormat="1" applyFill="0" applyBorder="1" applyAlignment="1" applyProtection="true">
      <alignment horizontal="center" vertical="center" textRotation="0" wrapText="false" shrinkToFit="false"/>
      <protection hidden="false"/>
    </xf>
    <xf xfId="0" fontId="5" numFmtId="49" fillId="0" borderId="1" applyFont="1" applyNumberFormat="1" applyFill="0" applyBorder="1" applyAlignment="1" applyProtection="true">
      <alignment horizontal="center" vertical="center" textRotation="0" wrapText="false" shrinkToFit="false"/>
      <protection hidden="false"/>
    </xf>
    <xf xfId="0" fontId="5" numFmtId="0" fillId="2" borderId="1" applyFont="1" applyNumberFormat="1" applyFill="1" applyBorder="1" applyAlignment="1" applyProtection="true">
      <alignment horizontal="center" vertical="center" textRotation="0" wrapText="false" shrinkToFit="false"/>
      <protection hidden="false"/>
    </xf>
    <xf xfId="0" fontId="10" numFmtId="0" fillId="0" borderId="1" applyFont="1" applyNumberFormat="1" applyFill="0" applyBorder="1" applyAlignment="1" applyProtection="true">
      <alignment horizontal="center" vertical="center" textRotation="0" wrapText="false" shrinkToFit="false"/>
      <protection hidden="false"/>
    </xf>
    <xf xfId="0" fontId="8" numFmtId="0" fillId="0" borderId="0" applyFont="1" applyNumberFormat="1" applyFill="0" applyBorder="0" applyAlignment="1" applyProtection="true">
      <alignment horizontal="center" vertical="center" textRotation="0" wrapText="false" shrinkToFit="false"/>
      <protection hidden="false"/>
    </xf>
    <xf xfId="0" fontId="5" numFmtId="165" fillId="2" borderId="1" applyFont="1" applyNumberFormat="1" applyFill="1" applyBorder="1" applyAlignment="1" applyProtection="true">
      <alignment horizontal="center" vertical="center" textRotation="0" wrapText="false" shrinkToFit="false"/>
      <protection hidden="false"/>
    </xf>
    <xf xfId="0" fontId="5" numFmtId="165" fillId="0" borderId="1" applyFont="1" applyNumberFormat="1" applyFill="0" applyBorder="1" applyAlignment="1" applyProtection="true">
      <alignment horizontal="center" vertical="center" textRotation="0" wrapText="false" shrinkToFit="false"/>
      <protection hidden="false"/>
    </xf>
    <xf xfId="0" fontId="5" numFmtId="165" fillId="2" borderId="1" applyFont="1" applyNumberFormat="1" applyFill="1" applyBorder="1" applyAlignment="1" applyProtection="true">
      <alignment horizontal="center" vertical="center" textRotation="0" wrapText="false" shrinkToFit="false"/>
      <protection hidden="false"/>
    </xf>
    <xf xfId="0" fontId="5" numFmtId="165" fillId="0" borderId="1" applyFont="1" applyNumberFormat="1" applyFill="0" applyBorder="1" applyAlignment="1" applyProtection="true">
      <alignment horizontal="center" vertical="center" textRotation="0" wrapText="false" shrinkToFit="false"/>
      <protection hidden="false"/>
    </xf>
    <xf xfId="0" fontId="3" numFmtId="165" fillId="0" borderId="1" applyFont="1" applyNumberFormat="1" applyFill="0" applyBorder="1" applyAlignment="1" applyProtection="true">
      <alignment horizontal="center" vertical="center" textRotation="0" wrapText="false" shrinkToFit="false"/>
      <protection hidden="false"/>
    </xf>
    <xf xfId="0" fontId="5" numFmtId="49" fillId="0" borderId="1" applyFont="1" applyNumberFormat="1" applyFill="0" applyBorder="1" applyAlignment="1" applyProtection="true">
      <alignment horizontal="center" vertical="center" textRotation="0" wrapText="false" shrinkToFit="false"/>
      <protection hidden="false"/>
    </xf>
    <xf xfId="0" fontId="5" numFmtId="165" fillId="0" borderId="1" applyFont="1" applyNumberFormat="1" applyFill="0" applyBorder="1" applyAlignment="1" applyProtection="true">
      <alignment horizontal="center" vertical="center" textRotation="0" wrapText="false" shrinkToFit="false"/>
      <protection hidden="false"/>
    </xf>
    <xf xfId="0" fontId="5" numFmtId="165" fillId="0" borderId="1" applyFont="1" applyNumberFormat="1" applyFill="0" applyBorder="1" applyAlignment="1" applyProtection="true">
      <alignment horizontal="center" vertical="center" textRotation="0" wrapText="true" shrinkToFit="false"/>
      <protection hidden="false"/>
    </xf>
    <xf xfId="0" fontId="1" numFmtId="2" fillId="0" borderId="0" applyFont="1" applyNumberFormat="1" applyFill="0" applyBorder="0" applyAlignment="1" applyProtection="true">
      <alignment horizontal="right" vertical="bottom" textRotation="0" wrapText="false" shrinkToFit="false"/>
      <protection hidden="false"/>
    </xf>
    <xf xfId="0" fontId="1" numFmtId="2" fillId="0" borderId="0" applyFont="1" applyNumberFormat="1" applyFill="0" applyBorder="0" applyAlignment="1" applyProtection="true">
      <alignment horizontal="right" vertical="bottom" textRotation="0" wrapText="true" shrinkToFit="false"/>
      <protection hidden="true"/>
    </xf>
    <xf xfId="0" fontId="10" numFmtId="165" fillId="0" borderId="1" applyFont="1" applyNumberFormat="1" applyFill="0" applyBorder="1" applyAlignment="1" applyProtection="true">
      <alignment horizontal="center" vertical="center" textRotation="0" wrapText="false" shrinkToFit="false"/>
      <protection hidden="false"/>
    </xf>
    <xf xfId="0" fontId="11" numFmtId="165" fillId="0" borderId="1" applyFont="1" applyNumberFormat="1" applyFill="0" applyBorder="1" applyAlignment="1" applyProtection="true">
      <alignment horizontal="center" vertical="center" textRotation="0" wrapText="true" shrinkToFit="false"/>
      <protection hidden="false"/>
    </xf>
    <xf xfId="0" fontId="10" numFmtId="165" fillId="0" borderId="1" applyFont="1" applyNumberFormat="1" applyFill="0" applyBorder="1" applyAlignment="1" applyProtection="true">
      <alignment horizontal="center" vertical="center" textRotation="0" wrapText="true" shrinkToFit="false"/>
      <protection hidden="false"/>
    </xf>
    <xf xfId="0" fontId="5" numFmtId="165" fillId="0" borderId="1" applyFont="1" applyNumberFormat="1" applyFill="0" applyBorder="1" applyAlignment="1" applyProtection="true">
      <alignment horizontal="center" vertical="center" textRotation="0" wrapText="false" shrinkToFit="false"/>
      <protection hidden="false"/>
    </xf>
    <xf xfId="0" fontId="5" numFmtId="165" fillId="2" borderId="1" applyFont="1" applyNumberFormat="1" applyFill="1" applyBorder="1" applyAlignment="1" applyProtection="true">
      <alignment horizontal="center" vertical="center" textRotation="0" wrapText="false" shrinkToFit="false"/>
      <protection hidden="false"/>
    </xf>
    <xf xfId="0" fontId="11" numFmtId="165" fillId="2" borderId="1" applyFont="1" applyNumberFormat="1" applyFill="1" applyBorder="1" applyAlignment="1" applyProtection="true">
      <alignment horizontal="center" vertical="center" textRotation="0" wrapText="false" shrinkToFit="false"/>
      <protection hidden="false"/>
    </xf>
    <xf xfId="0" fontId="3" numFmtId="165" fillId="2" borderId="1" applyFont="1" applyNumberFormat="1" applyFill="1" applyBorder="1" applyAlignment="1" applyProtection="true">
      <alignment horizontal="center" vertical="center" textRotation="0" wrapText="false" shrinkToFit="false"/>
      <protection hidden="false"/>
    </xf>
    <xf xfId="0" fontId="3" numFmtId="165" fillId="0" borderId="1" applyFont="1" applyNumberFormat="1" applyFill="0" applyBorder="1" applyAlignment="1" applyProtection="true">
      <alignment horizontal="center" vertical="center" textRotation="0" wrapText="true" shrinkToFit="false"/>
      <protection hidden="false"/>
    </xf>
    <xf xfId="0" fontId="3" numFmtId="165" fillId="2" borderId="1" applyFont="1" applyNumberFormat="1" applyFill="1" applyBorder="1" applyAlignment="1" applyProtection="true">
      <alignment horizontal="center" vertical="center" textRotation="0" wrapText="false" shrinkToFit="false"/>
      <protection hidden="false"/>
    </xf>
    <xf xfId="0" fontId="3" numFmtId="165" fillId="0" borderId="1" applyFont="1" applyNumberFormat="1" applyFill="0" applyBorder="1" applyAlignment="1" applyProtection="true">
      <alignment horizontal="center" vertical="center" textRotation="0" wrapText="false" shrinkToFit="false"/>
      <protection hidden="false"/>
    </xf>
    <xf xfId="0" fontId="4" numFmtId="165" fillId="0" borderId="0" applyFont="1" applyNumberFormat="1" applyFill="0" applyBorder="0" applyAlignment="0" applyProtection="true">
      <alignment horizontal="general" vertical="bottom" textRotation="0" wrapText="false" shrinkToFit="false"/>
      <protection hidden="false"/>
    </xf>
    <xf xfId="0" fontId="3" numFmtId="165" fillId="2" borderId="1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7" numFmtId="0" fillId="0" borderId="0" applyFont="1" applyNumberFormat="1" applyFill="0" applyBorder="0" applyAlignment="1" applyProtection="true">
      <alignment horizontal="left" vertical="center" textRotation="0" wrapText="true" shrinkToFit="false"/>
      <protection hidden="false"/>
    </xf>
    <xf xfId="0" fontId="7" numFmtId="0" fillId="0" borderId="0" applyFont="1" applyNumberFormat="1" applyFill="0" applyBorder="0" applyAlignment="1" applyProtection="true">
      <alignment horizontal="left" vertical="bottom" textRotation="0" wrapText="false" shrinkToFit="false"/>
      <protection hidden="false"/>
    </xf>
    <xf xfId="0" fontId="7" numFmtId="0" fillId="0" borderId="0" applyFont="1" applyNumberFormat="1" applyFill="0" applyBorder="0" applyAlignment="1" applyProtection="true">
      <alignment horizontal="right" vertical="center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0"/>
  <sheetViews>
    <sheetView tabSelected="1" workbookViewId="0" zoomScale="75" zoomScaleNormal="75" showGridLines="true" showRowColHeaders="1">
      <pane xSplit="2" ySplit="1" topLeftCell="C26" activePane="bottomRight" state="frozen"/>
      <selection pane="topRight"/>
      <selection pane="bottomLeft"/>
      <selection pane="bottomRight" activeCell="I67" sqref="I67"/>
    </sheetView>
  </sheetViews>
  <sheetFormatPr customHeight="true" defaultRowHeight="26.25" defaultColWidth="8.88671875" outlineLevelRow="0" outlineLevelCol="0"/>
  <cols>
    <col min="1" max="1" width="8.21875" customWidth="true" style="11"/>
    <col min="2" max="2" width="35.21875" customWidth="true" style="4"/>
    <col min="3" max="3" width="12.21875" customWidth="true" style="4"/>
    <col min="4" max="4" width="10.33203125" customWidth="true" style="1"/>
    <col min="5" max="5" width="10.88671875" customWidth="true" style="1"/>
    <col min="6" max="6" width="20" customWidth="true" style="1"/>
    <col min="7" max="7" width="18.5546875" customWidth="true" style="1"/>
  </cols>
  <sheetData>
    <row r="1" spans="1:8" customHeight="1" ht="87.75" s="2" customFormat="1">
      <c r="A1" s="16" t="s">
        <v>0</v>
      </c>
      <c r="B1" s="12" t="s">
        <v>1</v>
      </c>
      <c r="C1" s="21" t="s">
        <v>2</v>
      </c>
      <c r="D1" s="12" t="s">
        <v>3</v>
      </c>
      <c r="E1" s="12" t="s">
        <v>4</v>
      </c>
    </row>
    <row r="2" spans="1:8" customHeight="1" ht="26.25" s="25" customFormat="1">
      <c r="A2" s="40"/>
      <c r="B2" s="41" t="s">
        <v>5</v>
      </c>
      <c r="C2" s="42"/>
      <c r="D2" s="43"/>
      <c r="E2" s="43"/>
    </row>
    <row r="3" spans="1:8" customHeight="1" ht="21.75">
      <c r="A3" s="50" t="s">
        <v>6</v>
      </c>
      <c r="B3" s="22" t="s">
        <v>7</v>
      </c>
      <c r="C3" s="57">
        <v>315163.7</v>
      </c>
      <c r="D3" s="57">
        <v>94611.9</v>
      </c>
      <c r="E3" s="58">
        <f>SUM(D3/C3*100)</f>
        <v>30.019922979709</v>
      </c>
    </row>
    <row r="4" spans="1:8" customHeight="1" ht="21.75">
      <c r="A4" s="50" t="s">
        <v>8</v>
      </c>
      <c r="B4" s="22" t="s">
        <v>9</v>
      </c>
      <c r="C4" s="57">
        <v>1122729.4</v>
      </c>
      <c r="D4" s="57">
        <v>628921.8</v>
      </c>
      <c r="E4" s="58">
        <f>SUM(D4/C4*100)</f>
        <v>56.017220177899</v>
      </c>
    </row>
    <row r="5" spans="1:8" customHeight="1" ht="21.75">
      <c r="A5" s="50" t="s">
        <v>10</v>
      </c>
      <c r="B5" s="22" t="s">
        <v>11</v>
      </c>
      <c r="C5" s="57">
        <v>328126</v>
      </c>
      <c r="D5" s="57">
        <v>176700.3</v>
      </c>
      <c r="E5" s="58">
        <f>SUM(D5/C5*100)</f>
        <v>53.851355881582</v>
      </c>
    </row>
    <row r="6" spans="1:8" customHeight="1" ht="21.75">
      <c r="A6" s="50" t="s">
        <v>12</v>
      </c>
      <c r="B6" s="22" t="s">
        <v>13</v>
      </c>
      <c r="C6" s="57">
        <v>481452.5</v>
      </c>
      <c r="D6" s="57">
        <v>266359.2</v>
      </c>
      <c r="E6" s="58">
        <f>SUM(D6/C6*100)</f>
        <v>55.324087007545</v>
      </c>
    </row>
    <row r="7" spans="1:8" customHeight="1" ht="21.75">
      <c r="A7" s="50" t="s">
        <v>14</v>
      </c>
      <c r="B7" s="22" t="s">
        <v>15</v>
      </c>
      <c r="C7" s="57">
        <v>171854.4</v>
      </c>
      <c r="D7" s="57">
        <v>82144.5</v>
      </c>
      <c r="E7" s="58">
        <f>SUM(D7/C7*100)</f>
        <v>47.798892550904</v>
      </c>
    </row>
    <row r="8" spans="1:8" customHeight="1" ht="21.75">
      <c r="A8" s="50" t="s">
        <v>16</v>
      </c>
      <c r="B8" s="22" t="s">
        <v>17</v>
      </c>
      <c r="C8" s="57">
        <v>143334.6</v>
      </c>
      <c r="D8" s="57">
        <v>64668.5</v>
      </c>
      <c r="E8" s="58">
        <f>SUM(D8/C8*100)</f>
        <v>45.117159429754</v>
      </c>
    </row>
    <row r="9" spans="1:8" customHeight="1" ht="33">
      <c r="A9" s="50" t="s">
        <v>18</v>
      </c>
      <c r="B9" s="22" t="s">
        <v>19</v>
      </c>
      <c r="C9" s="57">
        <v>3995.1</v>
      </c>
      <c r="D9" s="57">
        <v>0.0</v>
      </c>
      <c r="E9" s="58">
        <f>SUM(D9/C9*100)</f>
        <v>0</v>
      </c>
    </row>
    <row r="10" spans="1:8" customHeight="1" ht="33">
      <c r="A10" s="50" t="s">
        <v>20</v>
      </c>
      <c r="B10" s="22" t="s">
        <v>21</v>
      </c>
      <c r="C10" s="57">
        <v>66980.8</v>
      </c>
      <c r="D10" s="57">
        <v>12903.9</v>
      </c>
      <c r="E10" s="58">
        <f>SUM(D10/C10*100)</f>
        <v>19.265072976136</v>
      </c>
    </row>
    <row r="11" spans="1:8" customHeight="1" ht="33">
      <c r="A11" s="50" t="s">
        <v>22</v>
      </c>
      <c r="B11" s="22" t="s">
        <v>23</v>
      </c>
      <c r="C11" s="57">
        <v>15267</v>
      </c>
      <c r="D11" s="57">
        <v>700</v>
      </c>
      <c r="E11" s="58">
        <f>SUM(D11/C11*100)</f>
        <v>4.5850527281064</v>
      </c>
    </row>
    <row r="12" spans="1:8" customHeight="1" ht="24.75">
      <c r="A12" s="50">
        <v>7500</v>
      </c>
      <c r="B12" s="22" t="s">
        <v>24</v>
      </c>
      <c r="C12" s="57">
        <v>1500</v>
      </c>
      <c r="D12" s="57">
        <v>62.5</v>
      </c>
      <c r="E12" s="58">
        <f>SUM(D12/C12*100)</f>
        <v>4.1666666666667</v>
      </c>
    </row>
    <row r="13" spans="1:8" customHeight="1" ht="36.75">
      <c r="A13" s="50" t="s">
        <v>25</v>
      </c>
      <c r="B13" s="22" t="s">
        <v>26</v>
      </c>
      <c r="C13" s="57">
        <v>8680</v>
      </c>
      <c r="D13" s="57">
        <v>2949.8</v>
      </c>
      <c r="E13" s="58">
        <f>SUM(D13/C13*100)</f>
        <v>33.983870967742</v>
      </c>
    </row>
    <row r="14" spans="1:8" customHeight="1" ht="36.75">
      <c r="A14" s="50" t="s">
        <v>27</v>
      </c>
      <c r="B14" s="22" t="s">
        <v>28</v>
      </c>
      <c r="C14" s="57">
        <v>22123.1</v>
      </c>
      <c r="D14" s="57">
        <v>8877.4</v>
      </c>
      <c r="E14" s="58">
        <f>SUM(D14/C14*100)</f>
        <v>40.127287767085</v>
      </c>
    </row>
    <row r="15" spans="1:8" customHeight="1" ht="23.25">
      <c r="A15" s="50">
        <v>8200</v>
      </c>
      <c r="B15" s="22" t="s">
        <v>29</v>
      </c>
      <c r="C15" s="57">
        <v>9066</v>
      </c>
      <c r="D15" s="57">
        <v>3619.2</v>
      </c>
      <c r="E15" s="58">
        <f>SUM(D15/C15*100)</f>
        <v>39.920582395764</v>
      </c>
    </row>
    <row r="16" spans="1:8" customHeight="1" ht="23.25">
      <c r="A16" s="50" t="s">
        <v>30</v>
      </c>
      <c r="B16" s="22" t="s">
        <v>31</v>
      </c>
      <c r="C16" s="57">
        <v>28742.5</v>
      </c>
      <c r="D16" s="57">
        <v>12493.1</v>
      </c>
      <c r="E16" s="58">
        <f>SUM(D16/C16*100)</f>
        <v>43.465599721667</v>
      </c>
    </row>
    <row r="17" spans="1:8" customHeight="1" ht="23.25">
      <c r="A17" s="50" t="s">
        <v>32</v>
      </c>
      <c r="B17" s="22" t="s">
        <v>33</v>
      </c>
      <c r="C17" s="59">
        <v>12000</v>
      </c>
      <c r="D17" s="57">
        <v>0.0</v>
      </c>
      <c r="E17" s="58">
        <f>SUM(D17/C17*100)</f>
        <v>0</v>
      </c>
    </row>
    <row r="18" spans="1:8" customHeight="1" ht="25.5" s="24" customFormat="1">
      <c r="A18" s="38" t="s">
        <v>34</v>
      </c>
      <c r="B18" s="44" t="s">
        <v>35</v>
      </c>
      <c r="C18" s="72"/>
      <c r="D18" s="72"/>
      <c r="E18" s="58"/>
      <c r="F18" s="26">
        <f>SUM(C3:C17)</f>
        <v>2731015.1</v>
      </c>
      <c r="G18" s="26">
        <f>SUM(D3:D17)</f>
        <v>1355012.1</v>
      </c>
    </row>
    <row r="19" spans="1:8" customHeight="1" ht="88.5" s="24" customFormat="1">
      <c r="A19" s="51" t="s">
        <v>36</v>
      </c>
      <c r="B19" s="49" t="s">
        <v>37</v>
      </c>
      <c r="C19" s="60">
        <v>2600</v>
      </c>
      <c r="D19" s="60">
        <v>0.0</v>
      </c>
      <c r="E19" s="58">
        <f>SUM(D19/C19*100)</f>
        <v>0</v>
      </c>
    </row>
    <row r="20" spans="1:8" customHeight="1" ht="26.25" s="24" customFormat="1">
      <c r="A20" s="52">
        <v>9150</v>
      </c>
      <c r="B20" s="49" t="s">
        <v>38</v>
      </c>
      <c r="C20" s="60">
        <v>440</v>
      </c>
      <c r="D20" s="60">
        <v>440</v>
      </c>
      <c r="E20" s="58">
        <f>SUM(D20/C20*100)</f>
        <v>100</v>
      </c>
    </row>
    <row r="21" spans="1:8" customHeight="1" ht="99" s="24" customFormat="1">
      <c r="A21" s="52">
        <v>9240</v>
      </c>
      <c r="B21" s="49" t="s">
        <v>39</v>
      </c>
      <c r="C21" s="60">
        <v>281231</v>
      </c>
      <c r="D21" s="60">
        <v>244620.8</v>
      </c>
      <c r="E21" s="58">
        <f>SUM(D21/C21*100)</f>
        <v>86.982160572625</v>
      </c>
    </row>
    <row r="22" spans="1:8" customHeight="1" ht="56.25">
      <c r="A22" s="51" t="s">
        <v>40</v>
      </c>
      <c r="B22" s="49" t="s">
        <v>41</v>
      </c>
      <c r="C22" s="60">
        <v>48814.6</v>
      </c>
      <c r="D22" s="60">
        <v>42057.9</v>
      </c>
      <c r="E22" s="58">
        <f>SUM(D22/C22*100)</f>
        <v>86.158444399831</v>
      </c>
      <c r="H22" s="23"/>
    </row>
    <row r="23" spans="1:8" customHeight="1" ht="116.25">
      <c r="A23" s="62" t="s">
        <v>42</v>
      </c>
      <c r="B23" s="49" t="s">
        <v>43</v>
      </c>
      <c r="C23" s="60">
        <v>31850.7</v>
      </c>
      <c r="D23" s="60">
        <v>0.0</v>
      </c>
      <c r="E23" s="58">
        <f>SUM(D23/C23*100)</f>
        <v>0</v>
      </c>
      <c r="H23" s="23"/>
    </row>
    <row r="24" spans="1:8" customHeight="1" ht="22.5" s="14" customFormat="1">
      <c r="A24" s="51" t="s">
        <v>44</v>
      </c>
      <c r="B24" s="49" t="s">
        <v>45</v>
      </c>
      <c r="C24" s="60">
        <v>77918.5</v>
      </c>
      <c r="D24" s="60">
        <v>39161.6</v>
      </c>
      <c r="E24" s="58">
        <f>SUM(D24/C24*100)</f>
        <v>50.259694424302</v>
      </c>
    </row>
    <row r="25" spans="1:8" customHeight="1" ht="54.75" s="14" customFormat="1">
      <c r="A25" s="51" t="s">
        <v>46</v>
      </c>
      <c r="B25" s="49" t="s">
        <v>47</v>
      </c>
      <c r="C25" s="60">
        <v>109241.9</v>
      </c>
      <c r="D25" s="60">
        <v>76894.6</v>
      </c>
      <c r="E25" s="58">
        <f>SUM(D25/C25*100)</f>
        <v>70.389292020736</v>
      </c>
    </row>
    <row r="26" spans="1:8" customHeight="1" ht="27.75" s="24" customFormat="1">
      <c r="A26" s="50"/>
      <c r="B26" s="45" t="s">
        <v>48</v>
      </c>
      <c r="C26" s="73">
        <f>SUM(C3:C25)</f>
        <v>3283111.8</v>
      </c>
      <c r="D26" s="73">
        <f>SUM(D3:D25)</f>
        <v>1758187</v>
      </c>
      <c r="E26" s="61">
        <f>SUM(D26/C26*100)</f>
        <v>53.55245593525</v>
      </c>
      <c r="F26" s="26"/>
    </row>
    <row r="27" spans="1:8" customHeight="1" ht="27.75" s="24" customFormat="1">
      <c r="A27" s="35"/>
      <c r="B27" s="45" t="s">
        <v>49</v>
      </c>
      <c r="C27" s="74">
        <f>SUM(C28:C28)</f>
        <v>1099</v>
      </c>
      <c r="D27" s="74">
        <f>SUM(D28:D28)</f>
        <v>529.5</v>
      </c>
      <c r="E27" s="61">
        <f>SUM(D27/C27*100)</f>
        <v>48.180163785259</v>
      </c>
    </row>
    <row r="28" spans="1:8" customHeight="1" ht="42">
      <c r="A28" s="35">
        <v>8830</v>
      </c>
      <c r="B28" s="33" t="s">
        <v>50</v>
      </c>
      <c r="C28" s="63">
        <v>1099</v>
      </c>
      <c r="D28" s="63">
        <v>529.5</v>
      </c>
      <c r="E28" s="58">
        <f>SUM(D28/C28*100)</f>
        <v>48.180163785259</v>
      </c>
      <c r="F28" s="15"/>
    </row>
    <row r="29" spans="1:8" customHeight="1" ht="42" s="24" customFormat="1">
      <c r="A29" s="35"/>
      <c r="B29" s="45" t="s">
        <v>51</v>
      </c>
      <c r="C29" s="74">
        <f>SUM(C26+C27)</f>
        <v>3284210.8</v>
      </c>
      <c r="D29" s="74">
        <f>SUM(D26+D27)</f>
        <v>1758716.5</v>
      </c>
      <c r="E29" s="61">
        <f>SUM(D29/C29*100)</f>
        <v>53.550658197702</v>
      </c>
    </row>
    <row r="30" spans="1:8" customHeight="1" ht="24" s="2" customFormat="1">
      <c r="A30" s="35"/>
      <c r="B30" s="46" t="s">
        <v>52</v>
      </c>
      <c r="C30" s="68"/>
      <c r="D30" s="67"/>
      <c r="E30" s="58"/>
    </row>
    <row r="31" spans="1:8" customHeight="1" ht="24" s="24" customFormat="1">
      <c r="A31" s="35"/>
      <c r="B31" s="47" t="s">
        <v>53</v>
      </c>
      <c r="C31" s="75">
        <f>SUM(C33:C35)</f>
        <v>-399988.6</v>
      </c>
      <c r="D31" s="76" t="s">
        <v>54</v>
      </c>
      <c r="E31" s="63" t="s">
        <v>54</v>
      </c>
    </row>
    <row r="32" spans="1:8" customHeight="1" ht="23.25">
      <c r="A32" s="35">
        <v>600000</v>
      </c>
      <c r="B32" s="36" t="s">
        <v>55</v>
      </c>
      <c r="C32" s="64">
        <f>SUM(C33:C35)</f>
        <v>-399988.6</v>
      </c>
      <c r="D32" s="64" t="s">
        <v>54</v>
      </c>
      <c r="E32" s="64" t="s">
        <v>54</v>
      </c>
    </row>
    <row r="33" spans="1:8" customHeight="1" ht="38.25">
      <c r="A33" s="35">
        <v>602100</v>
      </c>
      <c r="B33" s="17" t="s">
        <v>56</v>
      </c>
      <c r="C33" s="63">
        <v>103650</v>
      </c>
      <c r="D33" s="63" t="s">
        <v>54</v>
      </c>
      <c r="E33" s="63" t="s">
        <v>54</v>
      </c>
    </row>
    <row r="34" spans="1:8" customHeight="1" ht="36">
      <c r="A34" s="35">
        <v>602300</v>
      </c>
      <c r="B34" s="17" t="s">
        <v>57</v>
      </c>
      <c r="C34" s="63">
        <v>70010.5</v>
      </c>
      <c r="D34" s="63" t="s">
        <v>54</v>
      </c>
      <c r="E34" s="63" t="s">
        <v>54</v>
      </c>
    </row>
    <row r="35" spans="1:8" customHeight="1" ht="51" s="13" customFormat="1">
      <c r="A35" s="35">
        <v>602400</v>
      </c>
      <c r="B35" s="37" t="s">
        <v>58</v>
      </c>
      <c r="C35" s="63">
        <v>-573649.1</v>
      </c>
      <c r="D35" s="58" t="s">
        <v>54</v>
      </c>
      <c r="E35" s="58" t="s">
        <v>54</v>
      </c>
    </row>
    <row r="36" spans="1:8" customHeight="1" ht="28.5" s="27" customFormat="1">
      <c r="A36" s="40"/>
      <c r="B36" s="41" t="s">
        <v>59</v>
      </c>
      <c r="C36" s="68"/>
      <c r="D36" s="69"/>
      <c r="E36" s="67"/>
    </row>
    <row r="37" spans="1:8" customHeight="1" ht="21" s="13" customFormat="1">
      <c r="A37" s="53" t="s">
        <v>6</v>
      </c>
      <c r="B37" s="18" t="s">
        <v>7</v>
      </c>
      <c r="C37" s="70">
        <v>2289.3</v>
      </c>
      <c r="D37" s="70">
        <v>1677.1</v>
      </c>
      <c r="E37" s="58">
        <f>SUM(D37/C37*100)</f>
        <v>73.258201196872</v>
      </c>
    </row>
    <row r="38" spans="1:8" customHeight="1" ht="21" s="13" customFormat="1">
      <c r="A38" s="53" t="s">
        <v>8</v>
      </c>
      <c r="B38" s="19" t="s">
        <v>9</v>
      </c>
      <c r="C38" s="70">
        <v>184122.3</v>
      </c>
      <c r="D38" s="71">
        <v>37915.2</v>
      </c>
      <c r="E38" s="58">
        <f>SUM(D38/C38*100)</f>
        <v>20.592399725617</v>
      </c>
    </row>
    <row r="39" spans="1:8" customHeight="1" ht="21" s="13" customFormat="1">
      <c r="A39" s="53" t="s">
        <v>10</v>
      </c>
      <c r="B39" s="19" t="s">
        <v>60</v>
      </c>
      <c r="C39" s="70">
        <v>411422.4</v>
      </c>
      <c r="D39" s="70">
        <v>27632.6</v>
      </c>
      <c r="E39" s="58">
        <f>SUM(D39/C39*100)</f>
        <v>6.7163576898098</v>
      </c>
    </row>
    <row r="40" spans="1:8" customHeight="1" ht="21" s="13" customFormat="1">
      <c r="A40" s="53" t="s">
        <v>12</v>
      </c>
      <c r="B40" s="19" t="s">
        <v>61</v>
      </c>
      <c r="C40" s="70">
        <v>54748.5</v>
      </c>
      <c r="D40" s="70">
        <v>22555.1</v>
      </c>
      <c r="E40" s="58">
        <f>SUM(D40/C40*100)</f>
        <v>41.197658383335</v>
      </c>
    </row>
    <row r="41" spans="1:8" customHeight="1" ht="21" s="13" customFormat="1">
      <c r="A41" s="40">
        <v>4000</v>
      </c>
      <c r="B41" s="19" t="s">
        <v>62</v>
      </c>
      <c r="C41" s="70">
        <v>4349.5</v>
      </c>
      <c r="D41" s="71">
        <v>1829.9</v>
      </c>
      <c r="E41" s="58">
        <f>SUM(D41/C41*100)</f>
        <v>42.071502471548</v>
      </c>
    </row>
    <row r="42" spans="1:8" customHeight="1" ht="21" s="13" customFormat="1">
      <c r="A42" s="40">
        <v>5000</v>
      </c>
      <c r="B42" s="19" t="s">
        <v>63</v>
      </c>
      <c r="C42" s="71">
        <v>1976.2</v>
      </c>
      <c r="D42" s="71">
        <v>1654</v>
      </c>
      <c r="E42" s="58">
        <f>SUM(D42/C42*100)</f>
        <v>83.695982188038</v>
      </c>
    </row>
    <row r="43" spans="1:8" customHeight="1" ht="32.25" s="13" customFormat="1">
      <c r="A43" s="40">
        <v>7100</v>
      </c>
      <c r="B43" s="19" t="s">
        <v>19</v>
      </c>
      <c r="C43" s="71">
        <v>3217.1</v>
      </c>
      <c r="D43" s="71">
        <v>482</v>
      </c>
      <c r="E43" s="58">
        <f>SUM(D43/C43*100)</f>
        <v>14.98243759908</v>
      </c>
    </row>
    <row r="44" spans="1:8" customHeight="1" ht="32.25" s="13" customFormat="1">
      <c r="A44" s="40">
        <v>7300</v>
      </c>
      <c r="B44" s="22" t="s">
        <v>21</v>
      </c>
      <c r="C44" s="70">
        <v>60000</v>
      </c>
      <c r="D44" s="70">
        <v>0.0</v>
      </c>
      <c r="E44" s="58">
        <f>SUM(D44/C44*100)</f>
        <v>0</v>
      </c>
    </row>
    <row r="45" spans="1:8" customHeight="1" ht="32.25" s="13" customFormat="1">
      <c r="A45" s="40">
        <v>8100</v>
      </c>
      <c r="B45" s="19" t="s">
        <v>64</v>
      </c>
      <c r="C45" s="70">
        <v>39.5</v>
      </c>
      <c r="D45" s="70">
        <v>3.3</v>
      </c>
      <c r="E45" s="58">
        <f>SUM(D45/C45*100)</f>
        <v>8.3544303797468</v>
      </c>
    </row>
    <row r="46" spans="1:8" customHeight="1" ht="32.25" s="13" customFormat="1">
      <c r="A46" s="40">
        <v>8300</v>
      </c>
      <c r="B46" s="19" t="s">
        <v>65</v>
      </c>
      <c r="C46" s="70">
        <v>90498.3</v>
      </c>
      <c r="D46" s="70">
        <v>754.4</v>
      </c>
      <c r="E46" s="58">
        <f>SUM(D46/C46*100)</f>
        <v>0.83360681913362</v>
      </c>
    </row>
    <row r="47" spans="1:8" customHeight="1" ht="32.25" s="13" customFormat="1">
      <c r="A47" s="38" t="s">
        <v>34</v>
      </c>
      <c r="B47" s="44" t="s">
        <v>35</v>
      </c>
      <c r="C47" s="73"/>
      <c r="D47" s="73"/>
      <c r="E47" s="58"/>
      <c r="F47" s="77">
        <f>SUM(C37:C46)</f>
        <v>812663.1</v>
      </c>
      <c r="G47" s="77">
        <f>SUM(D37:D46)</f>
        <v>94503.6</v>
      </c>
    </row>
    <row r="48" spans="1:8" customHeight="1" ht="44.25" s="13" customFormat="1">
      <c r="A48" s="52">
        <v>9740</v>
      </c>
      <c r="B48" s="49" t="s">
        <v>66</v>
      </c>
      <c r="C48" s="60">
        <v>11816.2</v>
      </c>
      <c r="D48" s="60">
        <v>11316.2</v>
      </c>
      <c r="E48" s="58">
        <f>SUM(D48/C48*100)</f>
        <v>95.768521182783</v>
      </c>
    </row>
    <row r="49" spans="1:8" customHeight="1" ht="26.25" s="28" customFormat="1">
      <c r="A49" s="54"/>
      <c r="B49" s="48" t="s">
        <v>67</v>
      </c>
      <c r="C49" s="78">
        <f>SUM(C37:C48)</f>
        <v>824479.3</v>
      </c>
      <c r="D49" s="78">
        <f>SUM(D37:D48)</f>
        <v>105819.8</v>
      </c>
      <c r="E49" s="61">
        <f>SUM(D49/C49*100)</f>
        <v>12.834743091791</v>
      </c>
      <c r="F49" s="39"/>
    </row>
    <row r="50" spans="1:8" customHeight="1" ht="26.25" s="28" customFormat="1">
      <c r="A50" s="35"/>
      <c r="B50" s="45" t="s">
        <v>49</v>
      </c>
      <c r="C50" s="78">
        <f>SUM(C51+C53+C56)</f>
        <v>0</v>
      </c>
      <c r="D50" s="74">
        <f>SUM(D51+D53+D56)</f>
        <v>-2466.9</v>
      </c>
      <c r="E50" s="58"/>
      <c r="F50" s="39"/>
    </row>
    <row r="51" spans="1:8" customHeight="1" ht="69" s="28" customFormat="1">
      <c r="A51" s="35">
        <v>8820</v>
      </c>
      <c r="B51" s="34" t="s">
        <v>68</v>
      </c>
      <c r="C51" s="64">
        <f>SUM(C52:C52)</f>
        <v>0</v>
      </c>
      <c r="D51" s="64">
        <f>SUM(D52:D52)</f>
        <v>-105.4</v>
      </c>
      <c r="E51" s="58"/>
    </row>
    <row r="52" spans="1:8" customHeight="1" ht="78.75" s="28" customFormat="1">
      <c r="A52" s="35">
        <v>8822</v>
      </c>
      <c r="B52" s="20" t="s">
        <v>69</v>
      </c>
      <c r="C52" s="63">
        <v>0.0</v>
      </c>
      <c r="D52" s="63">
        <v>-105.4</v>
      </c>
      <c r="E52" s="58"/>
    </row>
    <row r="53" spans="1:8" customHeight="1" ht="38.25" s="3" customFormat="1">
      <c r="A53" s="35">
        <v>8830</v>
      </c>
      <c r="B53" s="34" t="s">
        <v>50</v>
      </c>
      <c r="C53" s="64">
        <f>SUM(C54:C55)</f>
        <v>0</v>
      </c>
      <c r="D53" s="64">
        <f>SUM(D54:D55)</f>
        <v>0</v>
      </c>
      <c r="E53" s="58"/>
    </row>
    <row r="54" spans="1:8" customHeight="1" ht="39" s="3" customFormat="1">
      <c r="A54" s="35">
        <v>8831</v>
      </c>
      <c r="B54" s="20" t="s">
        <v>70</v>
      </c>
      <c r="C54" s="63">
        <v>700</v>
      </c>
      <c r="D54" s="63">
        <v>349.8</v>
      </c>
      <c r="E54" s="58">
        <f>SUM(D54/C54*100)</f>
        <v>49.971428571429</v>
      </c>
    </row>
    <row r="55" spans="1:8" customHeight="1" ht="45.75" s="3" customFormat="1">
      <c r="A55" s="35">
        <v>8832</v>
      </c>
      <c r="B55" s="20" t="s">
        <v>71</v>
      </c>
      <c r="C55" s="63">
        <v>-700</v>
      </c>
      <c r="D55" s="63">
        <v>-349.8</v>
      </c>
      <c r="E55" s="58"/>
    </row>
    <row r="56" spans="1:8" customHeight="1" ht="51.75" s="3" customFormat="1">
      <c r="A56" s="35">
        <v>8840</v>
      </c>
      <c r="B56" s="34" t="s">
        <v>72</v>
      </c>
      <c r="C56" s="63">
        <f>SUM(C57:C57)</f>
        <v>0</v>
      </c>
      <c r="D56" s="63">
        <f>SUM(D57:D57)</f>
        <v>-2361.5</v>
      </c>
      <c r="E56" s="58"/>
    </row>
    <row r="57" spans="1:8" customHeight="1" ht="61.5" s="3" customFormat="1">
      <c r="A57" s="35">
        <v>8842</v>
      </c>
      <c r="B57" s="20" t="s">
        <v>73</v>
      </c>
      <c r="C57" s="63">
        <v>0.0</v>
      </c>
      <c r="D57" s="63">
        <v>-2361.5</v>
      </c>
      <c r="E57" s="58"/>
    </row>
    <row r="58" spans="1:8" customHeight="1" ht="36.75" s="28" customFormat="1">
      <c r="A58" s="55"/>
      <c r="B58" s="45" t="s">
        <v>74</v>
      </c>
      <c r="C58" s="74">
        <f>SUM(C49:C50)</f>
        <v>824479.3</v>
      </c>
      <c r="D58" s="74">
        <f>SUM(D49:D50)</f>
        <v>103352.9</v>
      </c>
      <c r="E58" s="61">
        <f>SUM(D58/C58*100)</f>
        <v>12.535536065005</v>
      </c>
    </row>
    <row r="59" spans="1:8" customHeight="1" ht="22.5" s="3" customFormat="1">
      <c r="A59" s="35"/>
      <c r="B59" s="46" t="s">
        <v>75</v>
      </c>
      <c r="C59" s="68"/>
      <c r="D59" s="68"/>
      <c r="E59" s="58"/>
    </row>
    <row r="60" spans="1:8" customHeight="1" ht="22.5" s="3" customFormat="1">
      <c r="A60" s="35"/>
      <c r="B60" s="47" t="s">
        <v>53</v>
      </c>
      <c r="C60" s="76">
        <f>SUM(C62:C64)</f>
        <v>575327.4</v>
      </c>
      <c r="D60" s="76" t="s">
        <v>54</v>
      </c>
      <c r="E60" s="63" t="s">
        <v>54</v>
      </c>
    </row>
    <row r="61" spans="1:8" customHeight="1" ht="21.75" s="3" customFormat="1">
      <c r="A61" s="35">
        <v>600000</v>
      </c>
      <c r="B61" s="36" t="s">
        <v>55</v>
      </c>
      <c r="C61" s="64">
        <f>SUM(C62:C64)</f>
        <v>575327.4</v>
      </c>
      <c r="D61" s="64" t="s">
        <v>54</v>
      </c>
      <c r="E61" s="64" t="s">
        <v>54</v>
      </c>
    </row>
    <row r="62" spans="1:8" customHeight="1" ht="33" s="2" customFormat="1">
      <c r="A62" s="35">
        <v>602100</v>
      </c>
      <c r="B62" s="17" t="s">
        <v>56</v>
      </c>
      <c r="C62" s="63">
        <v>71688.8</v>
      </c>
      <c r="D62" s="63" t="s">
        <v>54</v>
      </c>
      <c r="E62" s="63" t="s">
        <v>54</v>
      </c>
    </row>
    <row r="63" spans="1:8" customHeight="1" ht="33" s="2" customFormat="1">
      <c r="A63" s="35">
        <v>602300</v>
      </c>
      <c r="B63" s="17" t="s">
        <v>57</v>
      </c>
      <c r="C63" s="63">
        <v>-70010.5</v>
      </c>
      <c r="D63" s="63" t="s">
        <v>54</v>
      </c>
      <c r="E63" s="63" t="s">
        <v>54</v>
      </c>
    </row>
    <row r="64" spans="1:8" customHeight="1" ht="50.25">
      <c r="A64" s="35">
        <v>602400</v>
      </c>
      <c r="B64" s="37" t="s">
        <v>58</v>
      </c>
      <c r="C64" s="63">
        <v>573649.1</v>
      </c>
      <c r="D64" s="58" t="s">
        <v>54</v>
      </c>
      <c r="E64" s="58" t="s">
        <v>54</v>
      </c>
    </row>
    <row r="65" spans="1:8" customHeight="1" ht="39" s="25" customFormat="1">
      <c r="A65" s="35"/>
      <c r="B65" s="45" t="s">
        <v>76</v>
      </c>
      <c r="C65" s="74">
        <f>SUM(C29+C58)</f>
        <v>4108690.1</v>
      </c>
      <c r="D65" s="74">
        <f>SUM(D29+D58)</f>
        <v>1862069.4</v>
      </c>
      <c r="E65" s="61">
        <f>SUM(D65/C65*100)</f>
        <v>45.320268861358</v>
      </c>
    </row>
    <row r="66" spans="1:8" customHeight="1" ht="54.75" s="25" customFormat="1">
      <c r="A66" s="56"/>
      <c r="B66" s="30"/>
      <c r="C66" s="31"/>
      <c r="D66" s="31"/>
      <c r="E66" s="29"/>
    </row>
    <row r="67" spans="1:8" customHeight="1" ht="21.75">
      <c r="A67" s="79" t="s">
        <v>77</v>
      </c>
      <c r="B67" s="79"/>
      <c r="C67" s="79"/>
      <c r="D67" s="79"/>
      <c r="E67" s="32"/>
    </row>
    <row r="68" spans="1:8" customHeight="1" ht="18.75">
      <c r="A68" s="80" t="s">
        <v>78</v>
      </c>
      <c r="B68" s="80"/>
      <c r="C68" s="81" t="s">
        <v>79</v>
      </c>
      <c r="D68" s="81"/>
      <c r="E68" s="81"/>
    </row>
    <row r="73" spans="1:8" customHeight="1" ht="26.25">
      <c r="B73" s="5"/>
      <c r="C73" s="5"/>
      <c r="D73" s="6"/>
      <c r="E73" s="6"/>
    </row>
    <row r="74" spans="1:8" customHeight="1" ht="26.25">
      <c r="B74" s="5"/>
      <c r="C74" s="7"/>
      <c r="D74" s="65"/>
      <c r="E74" s="6"/>
    </row>
    <row r="75" spans="1:8" customHeight="1" ht="26.25">
      <c r="B75" s="5"/>
      <c r="C75" s="7"/>
      <c r="D75" s="65"/>
      <c r="E75" s="6"/>
    </row>
    <row r="76" spans="1:8" customHeight="1" ht="26.25">
      <c r="B76" s="5"/>
      <c r="C76" s="8"/>
      <c r="D76" s="8"/>
      <c r="E76" s="6"/>
    </row>
    <row r="77" spans="1:8" customHeight="1" ht="26.25">
      <c r="B77" s="5"/>
      <c r="C77" s="5"/>
      <c r="D77" s="6"/>
      <c r="E77" s="6"/>
    </row>
    <row r="78" spans="1:8" customHeight="1" ht="26.25">
      <c r="B78" s="5"/>
      <c r="C78" s="7"/>
      <c r="D78" s="65"/>
      <c r="E78" s="6"/>
    </row>
    <row r="79" spans="1:8" customHeight="1" ht="26.25">
      <c r="B79" s="5"/>
      <c r="C79" s="5"/>
      <c r="D79" s="6"/>
      <c r="E79" s="6"/>
    </row>
    <row r="80" spans="1:8" customHeight="1" ht="26.25">
      <c r="B80" s="5"/>
      <c r="C80" s="7"/>
      <c r="D80" s="65"/>
      <c r="E80" s="6"/>
    </row>
    <row r="81" spans="1:8" customHeight="1" ht="26.25">
      <c r="B81" s="5"/>
      <c r="C81" s="7"/>
      <c r="D81" s="66"/>
      <c r="E81" s="6"/>
    </row>
    <row r="82" spans="1:8" customHeight="1" ht="26.25">
      <c r="B82" s="5"/>
      <c r="C82" s="5"/>
      <c r="D82" s="6"/>
      <c r="E82" s="6"/>
    </row>
    <row r="83" spans="1:8" customHeight="1" ht="26.25">
      <c r="B83" s="5"/>
      <c r="C83" s="8"/>
      <c r="D83" s="8"/>
      <c r="E83" s="6"/>
    </row>
    <row r="84" spans="1:8" customHeight="1" ht="26.25">
      <c r="B84" s="5"/>
      <c r="C84" s="5"/>
      <c r="D84" s="6"/>
      <c r="E84" s="6"/>
    </row>
    <row r="85" spans="1:8" customHeight="1" ht="26.25">
      <c r="B85" s="5"/>
      <c r="C85" s="5"/>
      <c r="D85" s="6"/>
      <c r="E85" s="6"/>
    </row>
    <row r="86" spans="1:8" customHeight="1" ht="26.25">
      <c r="B86" s="5"/>
      <c r="C86" s="5"/>
      <c r="D86" s="6"/>
      <c r="E86" s="6"/>
    </row>
    <row r="90" spans="1:8" customHeight="1" ht="26.25">
      <c r="C90" s="9"/>
      <c r="D90" s="10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67:D67"/>
    <mergeCell ref="A68:B68"/>
    <mergeCell ref="C68:E68"/>
  </mergeCells>
  <printOptions gridLines="false" gridLinesSet="true" horizontalCentered="true"/>
  <pageMargins left="1.1811023622047" right="0.39370078740157" top="0.78740157480315" bottom="0.78740157480315" header="0" footer="0"/>
  <pageSetup paperSize="9" orientation="portrait" scale="85" fitToHeight="5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0"/>
  <sheetViews>
    <sheetView tabSelected="0" workbookViewId="0" zoomScale="75" zoomScaleNormal="75" showGridLines="true" showRowColHeaders="1">
      <pane xSplit="2" ySplit="1" topLeftCell="C2" activePane="bottomRight" state="frozen"/>
      <selection pane="topRight"/>
      <selection pane="bottomLeft"/>
      <selection pane="bottomRight" activeCell="G10" sqref="G10:G13"/>
    </sheetView>
  </sheetViews>
  <sheetFormatPr customHeight="true" defaultRowHeight="26.25" defaultColWidth="8.88671875" outlineLevelRow="0" outlineLevelCol="0"/>
  <cols>
    <col min="1" max="1" width="8.21875" customWidth="true" style="11"/>
    <col min="2" max="2" width="35.21875" customWidth="true" style="4"/>
    <col min="3" max="3" width="12.21875" customWidth="true" style="4"/>
    <col min="4" max="4" width="10.33203125" customWidth="true" style="1"/>
    <col min="5" max="5" width="10.88671875" customWidth="true" style="1"/>
    <col min="6" max="6" width="20" customWidth="true" style="1"/>
    <col min="7" max="7" width="18.5546875" customWidth="true" style="1"/>
    <col min="8" max="8" width="10.5546875" customWidth="true" style="1"/>
  </cols>
  <sheetData>
    <row r="1" spans="1:9" customHeight="1" ht="87.75" s="2" customFormat="1">
      <c r="A1" s="16" t="s">
        <v>0</v>
      </c>
      <c r="B1" s="12" t="s">
        <v>1</v>
      </c>
      <c r="C1" s="21" t="s">
        <v>2</v>
      </c>
      <c r="D1" s="12" t="s">
        <v>3</v>
      </c>
      <c r="E1" s="12" t="s">
        <v>4</v>
      </c>
    </row>
    <row r="2" spans="1:9" customHeight="1" ht="26.25" s="25" customFormat="1">
      <c r="A2" s="40"/>
      <c r="B2" s="41" t="s">
        <v>5</v>
      </c>
      <c r="C2" s="42"/>
      <c r="D2" s="43"/>
      <c r="E2" s="43"/>
    </row>
    <row r="3" spans="1:9" customHeight="1" ht="21.75">
      <c r="A3" s="50" t="s">
        <v>6</v>
      </c>
      <c r="B3" s="22" t="s">
        <v>7</v>
      </c>
      <c r="C3" s="57">
        <v>315163.7</v>
      </c>
      <c r="D3" s="57">
        <v>94611.9</v>
      </c>
      <c r="E3" s="58">
        <f>SUM(D3/C3*100)</f>
        <v>30.019922979709</v>
      </c>
    </row>
    <row r="4" spans="1:9" customHeight="1" ht="21.75">
      <c r="A4" s="50" t="s">
        <v>8</v>
      </c>
      <c r="B4" s="22" t="s">
        <v>9</v>
      </c>
      <c r="C4" s="57">
        <v>1122729.4</v>
      </c>
      <c r="D4" s="57">
        <v>628921.8</v>
      </c>
      <c r="E4" s="58">
        <f>SUM(D4/C4*100)</f>
        <v>56.017220177899</v>
      </c>
      <c r="G4" s="57">
        <v>628921.8</v>
      </c>
      <c r="H4" s="1">
        <f>G4/$G$9*100</f>
        <v>51.601964334753</v>
      </c>
      <c r="I4" s="1">
        <v>51.6</v>
      </c>
    </row>
    <row r="5" spans="1:9" customHeight="1" ht="21.75">
      <c r="A5" s="50" t="s">
        <v>10</v>
      </c>
      <c r="B5" s="22" t="s">
        <v>11</v>
      </c>
      <c r="C5" s="57">
        <v>328126</v>
      </c>
      <c r="D5" s="57">
        <v>176700.3</v>
      </c>
      <c r="E5" s="58">
        <f>SUM(D5/C5*100)</f>
        <v>53.851355881582</v>
      </c>
      <c r="G5" s="57">
        <v>176700.3</v>
      </c>
      <c r="H5" s="1">
        <f>G5/$G$9*100</f>
        <v>14.497959171617</v>
      </c>
      <c r="I5" s="1">
        <v>14.5</v>
      </c>
    </row>
    <row r="6" spans="1:9" customHeight="1" ht="21.75">
      <c r="A6" s="50" t="s">
        <v>12</v>
      </c>
      <c r="B6" s="22" t="s">
        <v>13</v>
      </c>
      <c r="C6" s="57">
        <v>481452.5</v>
      </c>
      <c r="D6" s="57">
        <v>266359.2</v>
      </c>
      <c r="E6" s="58">
        <f>SUM(D6/C6*100)</f>
        <v>55.324087007545</v>
      </c>
      <c r="G6" s="57">
        <v>266359.2</v>
      </c>
      <c r="H6" s="1">
        <f>G6/$G$9*100</f>
        <v>21.854319469659</v>
      </c>
      <c r="I6" s="1">
        <v>21.9</v>
      </c>
    </row>
    <row r="7" spans="1:9" customHeight="1" ht="21.75">
      <c r="A7" s="50" t="s">
        <v>14</v>
      </c>
      <c r="B7" s="22" t="s">
        <v>15</v>
      </c>
      <c r="C7" s="57">
        <v>171854.4</v>
      </c>
      <c r="D7" s="57">
        <v>82144.5</v>
      </c>
      <c r="E7" s="58">
        <f>SUM(D7/C7*100)</f>
        <v>47.798892550904</v>
      </c>
      <c r="G7" s="57">
        <v>82144.5</v>
      </c>
      <c r="H7" s="1">
        <f>G7/$G$9*100</f>
        <v>6.7398165547706</v>
      </c>
      <c r="I7" s="1">
        <v>6.7</v>
      </c>
    </row>
    <row r="8" spans="1:9" customHeight="1" ht="21.75">
      <c r="A8" s="50" t="s">
        <v>16</v>
      </c>
      <c r="B8" s="22" t="s">
        <v>17</v>
      </c>
      <c r="C8" s="57">
        <v>143334.6</v>
      </c>
      <c r="D8" s="57">
        <v>64668.5</v>
      </c>
      <c r="E8" s="58">
        <f>SUM(D8/C8*100)</f>
        <v>45.117159429754</v>
      </c>
      <c r="G8" s="57">
        <v>64668.5</v>
      </c>
      <c r="H8" s="1">
        <f>G8/$G$9*100</f>
        <v>5.3059404691998</v>
      </c>
      <c r="I8" s="1">
        <v>5.3</v>
      </c>
    </row>
    <row r="9" spans="1:9" customHeight="1" ht="33">
      <c r="A9" s="50" t="s">
        <v>18</v>
      </c>
      <c r="B9" s="22" t="s">
        <v>19</v>
      </c>
      <c r="C9" s="57">
        <v>3995.1</v>
      </c>
      <c r="D9" s="57">
        <v>0.0</v>
      </c>
      <c r="E9" s="58">
        <f>SUM(D9/C9*100)</f>
        <v>0</v>
      </c>
      <c r="G9" s="15">
        <f>G4+G5+G6+G7+G8</f>
        <v>1218794.3</v>
      </c>
      <c r="H9" s="15">
        <f>H4+H5+H6+H7+H8</f>
        <v>100</v>
      </c>
      <c r="I9" s="15">
        <f>I4+I5+I6+I7+I8</f>
        <v>100</v>
      </c>
    </row>
    <row r="10" spans="1:9" customHeight="1" ht="33">
      <c r="A10" s="50" t="s">
        <v>20</v>
      </c>
      <c r="B10" s="22" t="s">
        <v>21</v>
      </c>
      <c r="C10" s="57">
        <v>66980.8</v>
      </c>
      <c r="D10" s="57">
        <v>12903.9</v>
      </c>
      <c r="E10" s="58">
        <f>SUM(D10/C10*100)</f>
        <v>19.265072976136</v>
      </c>
    </row>
    <row r="11" spans="1:9" customHeight="1" ht="33">
      <c r="A11" s="50" t="s">
        <v>22</v>
      </c>
      <c r="B11" s="22" t="s">
        <v>23</v>
      </c>
      <c r="C11" s="57">
        <v>15267</v>
      </c>
      <c r="D11" s="57">
        <v>700</v>
      </c>
      <c r="E11" s="58">
        <f>SUM(D11/C11*100)</f>
        <v>4.5850527281064</v>
      </c>
    </row>
    <row r="12" spans="1:9" customHeight="1" ht="24.75">
      <c r="A12" s="50">
        <v>7500</v>
      </c>
      <c r="B12" s="22" t="s">
        <v>24</v>
      </c>
      <c r="C12" s="57">
        <v>1500</v>
      </c>
      <c r="D12" s="57">
        <v>62.5</v>
      </c>
      <c r="E12" s="58">
        <f>SUM(D12/C12*100)</f>
        <v>4.1666666666667</v>
      </c>
    </row>
    <row r="13" spans="1:9" customHeight="1" ht="36.75">
      <c r="A13" s="50" t="s">
        <v>25</v>
      </c>
      <c r="B13" s="22" t="s">
        <v>26</v>
      </c>
      <c r="C13" s="57">
        <v>8680</v>
      </c>
      <c r="D13" s="57">
        <v>2949.8</v>
      </c>
      <c r="E13" s="58">
        <f>SUM(D13/C13*100)</f>
        <v>33.983870967742</v>
      </c>
    </row>
    <row r="14" spans="1:9" customHeight="1" ht="36.75">
      <c r="A14" s="50" t="s">
        <v>27</v>
      </c>
      <c r="B14" s="22" t="s">
        <v>28</v>
      </c>
      <c r="C14" s="57">
        <v>22123.1</v>
      </c>
      <c r="D14" s="57">
        <v>8877.4</v>
      </c>
      <c r="E14" s="58">
        <f>SUM(D14/C14*100)</f>
        <v>40.127287767085</v>
      </c>
    </row>
    <row r="15" spans="1:9" customHeight="1" ht="23.25">
      <c r="A15" s="50">
        <v>8200</v>
      </c>
      <c r="B15" s="22" t="s">
        <v>29</v>
      </c>
      <c r="C15" s="57">
        <v>9066</v>
      </c>
      <c r="D15" s="57">
        <v>3619.2</v>
      </c>
      <c r="E15" s="58">
        <f>SUM(D15/C15*100)</f>
        <v>39.920582395764</v>
      </c>
    </row>
    <row r="16" spans="1:9" customHeight="1" ht="23.25">
      <c r="A16" s="50" t="s">
        <v>30</v>
      </c>
      <c r="B16" s="22" t="s">
        <v>31</v>
      </c>
      <c r="C16" s="57">
        <v>28742.5</v>
      </c>
      <c r="D16" s="57">
        <v>12493.1</v>
      </c>
      <c r="E16" s="58">
        <f>SUM(D16/C16*100)</f>
        <v>43.465599721667</v>
      </c>
    </row>
    <row r="17" spans="1:9" customHeight="1" ht="23.25">
      <c r="A17" s="50" t="s">
        <v>32</v>
      </c>
      <c r="B17" s="22" t="s">
        <v>33</v>
      </c>
      <c r="C17" s="59">
        <v>12000</v>
      </c>
      <c r="D17" s="57">
        <v>0.0</v>
      </c>
      <c r="E17" s="58">
        <f>SUM(D17/C17*100)</f>
        <v>0</v>
      </c>
    </row>
    <row r="18" spans="1:9" customHeight="1" ht="25.5" s="24" customFormat="1">
      <c r="A18" s="38" t="s">
        <v>34</v>
      </c>
      <c r="B18" s="44" t="s">
        <v>35</v>
      </c>
      <c r="C18" s="72"/>
      <c r="D18" s="72"/>
      <c r="E18" s="58"/>
      <c r="F18" s="26">
        <f>SUM(C3:C17)</f>
        <v>2731015.1</v>
      </c>
      <c r="G18" s="26">
        <f>SUM(D3:D17)</f>
        <v>1355012.1</v>
      </c>
    </row>
    <row r="19" spans="1:9" customHeight="1" ht="88.5" s="24" customFormat="1">
      <c r="A19" s="51" t="s">
        <v>36</v>
      </c>
      <c r="B19" s="49" t="s">
        <v>37</v>
      </c>
      <c r="C19" s="60">
        <v>2600</v>
      </c>
      <c r="D19" s="60">
        <v>0.0</v>
      </c>
      <c r="E19" s="58">
        <f>SUM(D19/C19*100)</f>
        <v>0</v>
      </c>
    </row>
    <row r="20" spans="1:9" customHeight="1" ht="26.25" s="24" customFormat="1">
      <c r="A20" s="52">
        <v>9150</v>
      </c>
      <c r="B20" s="49" t="s">
        <v>38</v>
      </c>
      <c r="C20" s="60">
        <v>440</v>
      </c>
      <c r="D20" s="60">
        <v>440</v>
      </c>
      <c r="E20" s="58">
        <f>SUM(D20/C20*100)</f>
        <v>100</v>
      </c>
    </row>
    <row r="21" spans="1:9" customHeight="1" ht="99" s="24" customFormat="1">
      <c r="A21" s="52">
        <v>9240</v>
      </c>
      <c r="B21" s="49" t="s">
        <v>39</v>
      </c>
      <c r="C21" s="60">
        <v>281231</v>
      </c>
      <c r="D21" s="60">
        <v>244620.8</v>
      </c>
      <c r="E21" s="58">
        <f>SUM(D21/C21*100)</f>
        <v>86.982160572625</v>
      </c>
    </row>
    <row r="22" spans="1:9" customHeight="1" ht="56.25">
      <c r="A22" s="51" t="s">
        <v>40</v>
      </c>
      <c r="B22" s="49" t="s">
        <v>41</v>
      </c>
      <c r="C22" s="60">
        <v>48814.6</v>
      </c>
      <c r="D22" s="60">
        <v>42057.9</v>
      </c>
      <c r="E22" s="58">
        <f>SUM(D22/C22*100)</f>
        <v>86.158444399831</v>
      </c>
      <c r="H22" s="23"/>
    </row>
    <row r="23" spans="1:9" customHeight="1" ht="116.25">
      <c r="A23" s="62" t="s">
        <v>42</v>
      </c>
      <c r="B23" s="49" t="s">
        <v>43</v>
      </c>
      <c r="C23" s="60">
        <v>31850.7</v>
      </c>
      <c r="D23" s="60">
        <v>0.0</v>
      </c>
      <c r="E23" s="58">
        <f>SUM(D23/C23*100)</f>
        <v>0</v>
      </c>
      <c r="H23" s="23"/>
    </row>
    <row r="24" spans="1:9" customHeight="1" ht="22.5" s="14" customFormat="1">
      <c r="A24" s="51" t="s">
        <v>44</v>
      </c>
      <c r="B24" s="49" t="s">
        <v>45</v>
      </c>
      <c r="C24" s="60">
        <v>77918.5</v>
      </c>
      <c r="D24" s="60">
        <v>39161.6</v>
      </c>
      <c r="E24" s="58">
        <f>SUM(D24/C24*100)</f>
        <v>50.259694424302</v>
      </c>
    </row>
    <row r="25" spans="1:9" customHeight="1" ht="54.75" s="14" customFormat="1">
      <c r="A25" s="51" t="s">
        <v>46</v>
      </c>
      <c r="B25" s="49" t="s">
        <v>47</v>
      </c>
      <c r="C25" s="60">
        <v>109241.9</v>
      </c>
      <c r="D25" s="60">
        <v>76894.6</v>
      </c>
      <c r="E25" s="58">
        <f>SUM(D25/C25*100)</f>
        <v>70.389292020736</v>
      </c>
    </row>
    <row r="26" spans="1:9" customHeight="1" ht="27.75" s="24" customFormat="1">
      <c r="A26" s="50"/>
      <c r="B26" s="45" t="s">
        <v>48</v>
      </c>
      <c r="C26" s="73">
        <f>SUM(C3:C25)</f>
        <v>3283111.8</v>
      </c>
      <c r="D26" s="73">
        <f>SUM(D3:D25)</f>
        <v>1758187</v>
      </c>
      <c r="E26" s="61">
        <f>SUM(D26/C26*100)</f>
        <v>53.55245593525</v>
      </c>
      <c r="F26" s="26"/>
    </row>
    <row r="27" spans="1:9" customHeight="1" ht="27.75" s="24" customFormat="1">
      <c r="A27" s="35"/>
      <c r="B27" s="45" t="s">
        <v>49</v>
      </c>
      <c r="C27" s="74">
        <f>SUM(C28:C28)</f>
        <v>1099</v>
      </c>
      <c r="D27" s="74">
        <f>SUM(D28:D28)</f>
        <v>529.5</v>
      </c>
      <c r="E27" s="61">
        <f>SUM(D27/C27*100)</f>
        <v>48.180163785259</v>
      </c>
    </row>
    <row r="28" spans="1:9" customHeight="1" ht="42">
      <c r="A28" s="35">
        <v>8830</v>
      </c>
      <c r="B28" s="33" t="s">
        <v>50</v>
      </c>
      <c r="C28" s="63">
        <v>1099</v>
      </c>
      <c r="D28" s="63">
        <v>529.5</v>
      </c>
      <c r="E28" s="58">
        <f>SUM(D28/C28*100)</f>
        <v>48.180163785259</v>
      </c>
      <c r="F28" s="15"/>
    </row>
    <row r="29" spans="1:9" customHeight="1" ht="42" s="24" customFormat="1">
      <c r="A29" s="35"/>
      <c r="B29" s="45" t="s">
        <v>51</v>
      </c>
      <c r="C29" s="74">
        <f>SUM(C26+C27)</f>
        <v>3284210.8</v>
      </c>
      <c r="D29" s="74">
        <f>SUM(D26+D27)</f>
        <v>1758716.5</v>
      </c>
      <c r="E29" s="61">
        <f>SUM(D29/C29*100)</f>
        <v>53.550658197702</v>
      </c>
    </row>
    <row r="30" spans="1:9" customHeight="1" ht="24" s="2" customFormat="1">
      <c r="A30" s="35"/>
      <c r="B30" s="46" t="s">
        <v>52</v>
      </c>
      <c r="C30" s="68"/>
      <c r="D30" s="67"/>
      <c r="E30" s="58"/>
    </row>
    <row r="31" spans="1:9" customHeight="1" ht="24" s="24" customFormat="1">
      <c r="A31" s="35"/>
      <c r="B31" s="47" t="s">
        <v>53</v>
      </c>
      <c r="C31" s="75">
        <f>SUM(C33:C35)</f>
        <v>-399988.6</v>
      </c>
      <c r="D31" s="76" t="s">
        <v>54</v>
      </c>
      <c r="E31" s="63" t="s">
        <v>54</v>
      </c>
    </row>
    <row r="32" spans="1:9" customHeight="1" ht="23.25">
      <c r="A32" s="35">
        <v>600000</v>
      </c>
      <c r="B32" s="36" t="s">
        <v>55</v>
      </c>
      <c r="C32" s="64">
        <f>SUM(C33:C35)</f>
        <v>-399988.6</v>
      </c>
      <c r="D32" s="64" t="s">
        <v>54</v>
      </c>
      <c r="E32" s="64" t="s">
        <v>54</v>
      </c>
    </row>
    <row r="33" spans="1:9" customHeight="1" ht="38.25">
      <c r="A33" s="35">
        <v>602100</v>
      </c>
      <c r="B33" s="17" t="s">
        <v>56</v>
      </c>
      <c r="C33" s="63">
        <v>103650</v>
      </c>
      <c r="D33" s="63" t="s">
        <v>54</v>
      </c>
      <c r="E33" s="63" t="s">
        <v>54</v>
      </c>
    </row>
    <row r="34" spans="1:9" customHeight="1" ht="36">
      <c r="A34" s="35">
        <v>602300</v>
      </c>
      <c r="B34" s="17" t="s">
        <v>57</v>
      </c>
      <c r="C34" s="63">
        <v>70010.5</v>
      </c>
      <c r="D34" s="63" t="s">
        <v>54</v>
      </c>
      <c r="E34" s="63" t="s">
        <v>54</v>
      </c>
    </row>
    <row r="35" spans="1:9" customHeight="1" ht="51" s="13" customFormat="1">
      <c r="A35" s="35">
        <v>602400</v>
      </c>
      <c r="B35" s="37" t="s">
        <v>58</v>
      </c>
      <c r="C35" s="63">
        <v>-573649.1</v>
      </c>
      <c r="D35" s="58" t="s">
        <v>54</v>
      </c>
      <c r="E35" s="58" t="s">
        <v>54</v>
      </c>
    </row>
    <row r="36" spans="1:9" customHeight="1" ht="28.5" s="27" customFormat="1">
      <c r="A36" s="40"/>
      <c r="B36" s="41" t="s">
        <v>59</v>
      </c>
      <c r="C36" s="68"/>
      <c r="D36" s="69"/>
      <c r="E36" s="67"/>
    </row>
    <row r="37" spans="1:9" customHeight="1" ht="21" s="13" customFormat="1">
      <c r="A37" s="53" t="s">
        <v>6</v>
      </c>
      <c r="B37" s="18" t="s">
        <v>7</v>
      </c>
      <c r="C37" s="70">
        <v>2289.3</v>
      </c>
      <c r="D37" s="70">
        <v>1677.1</v>
      </c>
      <c r="E37" s="58">
        <f>SUM(D37/C37*100)</f>
        <v>73.258201196872</v>
      </c>
    </row>
    <row r="38" spans="1:9" customHeight="1" ht="21" s="13" customFormat="1">
      <c r="A38" s="53" t="s">
        <v>8</v>
      </c>
      <c r="B38" s="19" t="s">
        <v>9</v>
      </c>
      <c r="C38" s="70">
        <v>184122.3</v>
      </c>
      <c r="D38" s="71">
        <v>37915.2</v>
      </c>
      <c r="E38" s="58">
        <f>SUM(D38/C38*100)</f>
        <v>20.592399725617</v>
      </c>
    </row>
    <row r="39" spans="1:9" customHeight="1" ht="21" s="13" customFormat="1">
      <c r="A39" s="53" t="s">
        <v>10</v>
      </c>
      <c r="B39" s="19" t="s">
        <v>60</v>
      </c>
      <c r="C39" s="70">
        <v>411422.4</v>
      </c>
      <c r="D39" s="70">
        <v>27632.6</v>
      </c>
      <c r="E39" s="58">
        <f>SUM(D39/C39*100)</f>
        <v>6.7163576898098</v>
      </c>
    </row>
    <row r="40" spans="1:9" customHeight="1" ht="21" s="13" customFormat="1">
      <c r="A40" s="53" t="s">
        <v>12</v>
      </c>
      <c r="B40" s="19" t="s">
        <v>61</v>
      </c>
      <c r="C40" s="70">
        <v>54748.5</v>
      </c>
      <c r="D40" s="70">
        <v>22555.1</v>
      </c>
      <c r="E40" s="58">
        <f>SUM(D40/C40*100)</f>
        <v>41.197658383335</v>
      </c>
    </row>
    <row r="41" spans="1:9" customHeight="1" ht="21" s="13" customFormat="1">
      <c r="A41" s="40">
        <v>4000</v>
      </c>
      <c r="B41" s="19" t="s">
        <v>62</v>
      </c>
      <c r="C41" s="70">
        <v>4349.5</v>
      </c>
      <c r="D41" s="71">
        <v>1829.9</v>
      </c>
      <c r="E41" s="58">
        <f>SUM(D41/C41*100)</f>
        <v>42.071502471548</v>
      </c>
    </row>
    <row r="42" spans="1:9" customHeight="1" ht="21" s="13" customFormat="1">
      <c r="A42" s="40">
        <v>5000</v>
      </c>
      <c r="B42" s="19" t="s">
        <v>63</v>
      </c>
      <c r="C42" s="71">
        <v>1976.2</v>
      </c>
      <c r="D42" s="71">
        <v>1654</v>
      </c>
      <c r="E42" s="58">
        <f>SUM(D42/C42*100)</f>
        <v>83.695982188038</v>
      </c>
    </row>
    <row r="43" spans="1:9" customHeight="1" ht="32.25" s="13" customFormat="1">
      <c r="A43" s="40">
        <v>7100</v>
      </c>
      <c r="B43" s="19" t="s">
        <v>19</v>
      </c>
      <c r="C43" s="71">
        <v>3217.1</v>
      </c>
      <c r="D43" s="71">
        <v>482</v>
      </c>
      <c r="E43" s="58">
        <f>SUM(D43/C43*100)</f>
        <v>14.98243759908</v>
      </c>
    </row>
    <row r="44" spans="1:9" customHeight="1" ht="32.25" s="13" customFormat="1">
      <c r="A44" s="40">
        <v>7300</v>
      </c>
      <c r="B44" s="22" t="s">
        <v>21</v>
      </c>
      <c r="C44" s="70">
        <v>60000</v>
      </c>
      <c r="D44" s="70">
        <v>0.0</v>
      </c>
      <c r="E44" s="58">
        <f>SUM(D44/C44*100)</f>
        <v>0</v>
      </c>
    </row>
    <row r="45" spans="1:9" customHeight="1" ht="32.25" s="13" customFormat="1">
      <c r="A45" s="40">
        <v>8100</v>
      </c>
      <c r="B45" s="19" t="s">
        <v>64</v>
      </c>
      <c r="C45" s="70">
        <v>39.5</v>
      </c>
      <c r="D45" s="70">
        <v>3.3</v>
      </c>
      <c r="E45" s="58">
        <f>SUM(D45/C45*100)</f>
        <v>8.3544303797468</v>
      </c>
    </row>
    <row r="46" spans="1:9" customHeight="1" ht="32.25" s="13" customFormat="1">
      <c r="A46" s="40">
        <v>8300</v>
      </c>
      <c r="B46" s="19" t="s">
        <v>65</v>
      </c>
      <c r="C46" s="70">
        <v>90498.3</v>
      </c>
      <c r="D46" s="70">
        <v>754.4</v>
      </c>
      <c r="E46" s="58">
        <f>SUM(D46/C46*100)</f>
        <v>0.83360681913362</v>
      </c>
    </row>
    <row r="47" spans="1:9" customHeight="1" ht="32.25" s="13" customFormat="1">
      <c r="A47" s="38" t="s">
        <v>34</v>
      </c>
      <c r="B47" s="44" t="s">
        <v>35</v>
      </c>
      <c r="C47" s="73"/>
      <c r="D47" s="73"/>
      <c r="E47" s="58"/>
      <c r="F47" s="77">
        <f>SUM(C37:C46)</f>
        <v>812663.1</v>
      </c>
      <c r="G47" s="77">
        <f>SUM(D37:D46)</f>
        <v>94503.6</v>
      </c>
    </row>
    <row r="48" spans="1:9" customHeight="1" ht="44.25" s="13" customFormat="1">
      <c r="A48" s="52">
        <v>9740</v>
      </c>
      <c r="B48" s="49" t="s">
        <v>66</v>
      </c>
      <c r="C48" s="60">
        <v>11816.2</v>
      </c>
      <c r="D48" s="60">
        <v>11316.2</v>
      </c>
      <c r="E48" s="58">
        <f>SUM(D48/C48*100)</f>
        <v>95.768521182783</v>
      </c>
    </row>
    <row r="49" spans="1:9" customHeight="1" ht="26.25" s="28" customFormat="1">
      <c r="A49" s="54"/>
      <c r="B49" s="48" t="s">
        <v>67</v>
      </c>
      <c r="C49" s="78">
        <f>SUM(C37:C48)</f>
        <v>824479.3</v>
      </c>
      <c r="D49" s="78">
        <f>SUM(D37:D48)</f>
        <v>105819.8</v>
      </c>
      <c r="E49" s="61">
        <f>SUM(D49/C49*100)</f>
        <v>12.834743091791</v>
      </c>
      <c r="F49" s="39"/>
    </row>
    <row r="50" spans="1:9" customHeight="1" ht="26.25" s="28" customFormat="1">
      <c r="A50" s="35"/>
      <c r="B50" s="45" t="s">
        <v>49</v>
      </c>
      <c r="C50" s="78">
        <f>SUM(C51+C53+C56)</f>
        <v>0</v>
      </c>
      <c r="D50" s="74">
        <f>SUM(D51+D53+D56)</f>
        <v>-2466.9</v>
      </c>
      <c r="E50" s="58"/>
      <c r="F50" s="39"/>
    </row>
    <row r="51" spans="1:9" customHeight="1" ht="69" s="28" customFormat="1">
      <c r="A51" s="35">
        <v>8820</v>
      </c>
      <c r="B51" s="34" t="s">
        <v>68</v>
      </c>
      <c r="C51" s="64">
        <f>SUM(C52:C52)</f>
        <v>0</v>
      </c>
      <c r="D51" s="64">
        <f>SUM(D52:D52)</f>
        <v>-105.4</v>
      </c>
      <c r="E51" s="58"/>
    </row>
    <row r="52" spans="1:9" customHeight="1" ht="78.75" s="28" customFormat="1">
      <c r="A52" s="35">
        <v>8822</v>
      </c>
      <c r="B52" s="20" t="s">
        <v>69</v>
      </c>
      <c r="C52" s="63">
        <v>0.0</v>
      </c>
      <c r="D52" s="63">
        <v>-105.4</v>
      </c>
      <c r="E52" s="58"/>
    </row>
    <row r="53" spans="1:9" customHeight="1" ht="38.25" s="3" customFormat="1">
      <c r="A53" s="35">
        <v>8830</v>
      </c>
      <c r="B53" s="34" t="s">
        <v>50</v>
      </c>
      <c r="C53" s="64">
        <f>SUM(C54:C55)</f>
        <v>0</v>
      </c>
      <c r="D53" s="64">
        <f>SUM(D54:D55)</f>
        <v>0</v>
      </c>
      <c r="E53" s="58"/>
    </row>
    <row r="54" spans="1:9" customHeight="1" ht="39" s="3" customFormat="1">
      <c r="A54" s="35">
        <v>8831</v>
      </c>
      <c r="B54" s="20" t="s">
        <v>70</v>
      </c>
      <c r="C54" s="63">
        <v>700</v>
      </c>
      <c r="D54" s="63">
        <v>349.8</v>
      </c>
      <c r="E54" s="58">
        <f>SUM(D54/C54*100)</f>
        <v>49.971428571429</v>
      </c>
    </row>
    <row r="55" spans="1:9" customHeight="1" ht="45.75" s="3" customFormat="1">
      <c r="A55" s="35">
        <v>8832</v>
      </c>
      <c r="B55" s="20" t="s">
        <v>71</v>
      </c>
      <c r="C55" s="63">
        <v>-700</v>
      </c>
      <c r="D55" s="63">
        <v>-349.8</v>
      </c>
      <c r="E55" s="58"/>
    </row>
    <row r="56" spans="1:9" customHeight="1" ht="51.75" s="3" customFormat="1">
      <c r="A56" s="35">
        <v>8840</v>
      </c>
      <c r="B56" s="34" t="s">
        <v>72</v>
      </c>
      <c r="C56" s="63">
        <f>SUM(C57:C57)</f>
        <v>0</v>
      </c>
      <c r="D56" s="63">
        <f>SUM(D57:D57)</f>
        <v>-2361.5</v>
      </c>
      <c r="E56" s="58"/>
    </row>
    <row r="57" spans="1:9" customHeight="1" ht="61.5" s="3" customFormat="1">
      <c r="A57" s="35">
        <v>8842</v>
      </c>
      <c r="B57" s="20" t="s">
        <v>73</v>
      </c>
      <c r="C57" s="63">
        <v>0.0</v>
      </c>
      <c r="D57" s="63">
        <v>-2361.5</v>
      </c>
      <c r="E57" s="58"/>
    </row>
    <row r="58" spans="1:9" customHeight="1" ht="36.75" s="28" customFormat="1">
      <c r="A58" s="55"/>
      <c r="B58" s="45" t="s">
        <v>74</v>
      </c>
      <c r="C58" s="74">
        <f>SUM(C49:C50)</f>
        <v>824479.3</v>
      </c>
      <c r="D58" s="74">
        <f>SUM(D49:D50)</f>
        <v>103352.9</v>
      </c>
      <c r="E58" s="61">
        <f>SUM(D58/C58*100)</f>
        <v>12.535536065005</v>
      </c>
    </row>
    <row r="59" spans="1:9" customHeight="1" ht="22.5" s="3" customFormat="1">
      <c r="A59" s="35"/>
      <c r="B59" s="46" t="s">
        <v>75</v>
      </c>
      <c r="C59" s="68"/>
      <c r="D59" s="68"/>
      <c r="E59" s="58"/>
    </row>
    <row r="60" spans="1:9" customHeight="1" ht="22.5" s="3" customFormat="1">
      <c r="A60" s="35"/>
      <c r="B60" s="47" t="s">
        <v>53</v>
      </c>
      <c r="C60" s="76">
        <f>SUM(C62:C64)</f>
        <v>575327.4</v>
      </c>
      <c r="D60" s="76" t="s">
        <v>54</v>
      </c>
      <c r="E60" s="63" t="s">
        <v>54</v>
      </c>
    </row>
    <row r="61" spans="1:9" customHeight="1" ht="21.75" s="3" customFormat="1">
      <c r="A61" s="35">
        <v>600000</v>
      </c>
      <c r="B61" s="36" t="s">
        <v>55</v>
      </c>
      <c r="C61" s="64">
        <f>SUM(C62:C64)</f>
        <v>575327.4</v>
      </c>
      <c r="D61" s="64" t="s">
        <v>54</v>
      </c>
      <c r="E61" s="64" t="s">
        <v>54</v>
      </c>
    </row>
    <row r="62" spans="1:9" customHeight="1" ht="33" s="2" customFormat="1">
      <c r="A62" s="35">
        <v>602100</v>
      </c>
      <c r="B62" s="17" t="s">
        <v>56</v>
      </c>
      <c r="C62" s="63">
        <v>71688.8</v>
      </c>
      <c r="D62" s="63" t="s">
        <v>54</v>
      </c>
      <c r="E62" s="63" t="s">
        <v>54</v>
      </c>
    </row>
    <row r="63" spans="1:9" customHeight="1" ht="33" s="2" customFormat="1">
      <c r="A63" s="35">
        <v>602300</v>
      </c>
      <c r="B63" s="17" t="s">
        <v>57</v>
      </c>
      <c r="C63" s="63">
        <v>-70010.5</v>
      </c>
      <c r="D63" s="63" t="s">
        <v>54</v>
      </c>
      <c r="E63" s="63" t="s">
        <v>54</v>
      </c>
    </row>
    <row r="64" spans="1:9" customHeight="1" ht="50.25">
      <c r="A64" s="35">
        <v>602400</v>
      </c>
      <c r="B64" s="37" t="s">
        <v>58</v>
      </c>
      <c r="C64" s="63">
        <v>573649.1</v>
      </c>
      <c r="D64" s="58" t="s">
        <v>54</v>
      </c>
      <c r="E64" s="58" t="s">
        <v>54</v>
      </c>
    </row>
    <row r="65" spans="1:9" customHeight="1" ht="39" s="25" customFormat="1">
      <c r="A65" s="35"/>
      <c r="B65" s="45" t="s">
        <v>76</v>
      </c>
      <c r="C65" s="74">
        <f>SUM(C29+C58)</f>
        <v>4108690.1</v>
      </c>
      <c r="D65" s="74">
        <f>SUM(D29+D58)</f>
        <v>1862069.4</v>
      </c>
      <c r="E65" s="61">
        <f>SUM(D65/C65*100)</f>
        <v>45.320268861358</v>
      </c>
    </row>
    <row r="66" spans="1:9" customHeight="1" ht="54.75" s="25" customFormat="1">
      <c r="A66" s="56"/>
      <c r="B66" s="30"/>
      <c r="C66" s="31"/>
      <c r="D66" s="31"/>
      <c r="E66" s="29"/>
    </row>
    <row r="67" spans="1:9" customHeight="1" ht="21.75">
      <c r="A67" s="79" t="s">
        <v>80</v>
      </c>
      <c r="B67" s="79"/>
      <c r="C67" s="79"/>
      <c r="D67" s="79"/>
      <c r="E67" s="32"/>
    </row>
    <row r="68" spans="1:9" customHeight="1" ht="18.75">
      <c r="A68" s="80" t="s">
        <v>78</v>
      </c>
      <c r="B68" s="80"/>
      <c r="C68" s="81" t="s">
        <v>81</v>
      </c>
      <c r="D68" s="81"/>
      <c r="E68" s="81"/>
    </row>
    <row r="73" spans="1:9" customHeight="1" ht="26.25">
      <c r="B73" s="5"/>
      <c r="C73" s="5"/>
      <c r="D73" s="6"/>
      <c r="E73" s="6"/>
    </row>
    <row r="74" spans="1:9" customHeight="1" ht="26.25">
      <c r="B74" s="5"/>
      <c r="C74" s="7"/>
      <c r="D74" s="65"/>
      <c r="E74" s="6"/>
    </row>
    <row r="75" spans="1:9" customHeight="1" ht="26.25">
      <c r="B75" s="5"/>
      <c r="C75" s="7"/>
      <c r="D75" s="65"/>
      <c r="E75" s="6"/>
    </row>
    <row r="76" spans="1:9" customHeight="1" ht="26.25">
      <c r="B76" s="5"/>
      <c r="C76" s="8"/>
      <c r="D76" s="8"/>
      <c r="E76" s="6"/>
    </row>
    <row r="77" spans="1:9" customHeight="1" ht="26.25">
      <c r="B77" s="5"/>
      <c r="C77" s="5"/>
      <c r="D77" s="6"/>
      <c r="E77" s="6"/>
    </row>
    <row r="78" spans="1:9" customHeight="1" ht="26.25">
      <c r="B78" s="5"/>
      <c r="C78" s="7"/>
      <c r="D78" s="65"/>
      <c r="E78" s="6"/>
    </row>
    <row r="79" spans="1:9" customHeight="1" ht="26.25">
      <c r="B79" s="5"/>
      <c r="C79" s="5"/>
      <c r="D79" s="6"/>
      <c r="E79" s="6"/>
    </row>
    <row r="80" spans="1:9" customHeight="1" ht="26.25">
      <c r="B80" s="5"/>
      <c r="C80" s="7"/>
      <c r="D80" s="65"/>
      <c r="E80" s="6"/>
    </row>
    <row r="81" spans="1:9" customHeight="1" ht="26.25">
      <c r="B81" s="5"/>
      <c r="C81" s="7"/>
      <c r="D81" s="66"/>
      <c r="E81" s="6"/>
    </row>
    <row r="82" spans="1:9" customHeight="1" ht="26.25">
      <c r="B82" s="5"/>
      <c r="C82" s="5"/>
      <c r="D82" s="6"/>
      <c r="E82" s="6"/>
    </row>
    <row r="83" spans="1:9" customHeight="1" ht="26.25">
      <c r="B83" s="5"/>
      <c r="C83" s="8"/>
      <c r="D83" s="8"/>
      <c r="E83" s="6"/>
    </row>
    <row r="84" spans="1:9" customHeight="1" ht="26.25">
      <c r="B84" s="5"/>
      <c r="C84" s="5"/>
      <c r="D84" s="6"/>
      <c r="E84" s="6"/>
    </row>
    <row r="85" spans="1:9" customHeight="1" ht="26.25">
      <c r="B85" s="5"/>
      <c r="C85" s="5"/>
      <c r="D85" s="6"/>
      <c r="E85" s="6"/>
    </row>
    <row r="86" spans="1:9" customHeight="1" ht="26.25">
      <c r="B86" s="5"/>
      <c r="C86" s="5"/>
      <c r="D86" s="6"/>
      <c r="E86" s="6"/>
    </row>
    <row r="90" spans="1:9" customHeight="1" ht="26.25">
      <c r="C90" s="9"/>
      <c r="D90" s="10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67:D67"/>
    <mergeCell ref="A68:B68"/>
    <mergeCell ref="C68:E68"/>
  </mergeCells>
  <printOptions gridLines="false" gridLinesSet="true" horizontalCentered="true"/>
  <pageMargins left="1.1811023622047" right="0.39370078740157" top="0.78740157480315" bottom="0.78740157480315" header="0" footer="0"/>
  <pageSetup paperSize="9" orientation="portrait" scale="85" fitToHeight="5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І півріччя</vt:lpstr>
      <vt:lpstr>розподіл</vt:lpstr>
    </vt:vector>
  </TitlesOfParts>
  <Company>GFU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Адміністратор</dc:creator>
  <cp:lastModifiedBy>Романія</cp:lastModifiedBy>
  <dcterms:created xsi:type="dcterms:W3CDTF">2004-04-30T09:55:06+03:00</dcterms:created>
  <dcterms:modified xsi:type="dcterms:W3CDTF">2026-08-17T15:38:50+03:00</dcterms:modified>
  <dc:title>Untitled Spreadsheet</dc:title>
  <dc:description/>
  <dc:subject/>
  <cp:keywords/>
  <cp:category/>
</cp:coreProperties>
</file>