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ЦяКнига" defaultThemeVersion="124226"/>
  <bookViews>
    <workbookView xWindow="0" yWindow="105" windowWidth="15450" windowHeight="10515"/>
  </bookViews>
  <sheets>
    <sheet name="2026 різпорядж." sheetId="9" r:id="rId1"/>
  </sheets>
  <definedNames>
    <definedName name="_xlnm.Print_Titles" localSheetId="0">'2026 різпорядж.'!$9:$10</definedName>
    <definedName name="_xlnm.Print_Area" localSheetId="0">'2026 різпорядж.'!$A$1:$J$168</definedName>
  </definedNames>
  <calcPr calcId="124519"/>
</workbook>
</file>

<file path=xl/calcChain.xml><?xml version="1.0" encoding="utf-8"?>
<calcChain xmlns="http://schemas.openxmlformats.org/spreadsheetml/2006/main">
  <c r="H107" i="9"/>
  <c r="I107"/>
  <c r="J107"/>
  <c r="G61"/>
  <c r="I61"/>
  <c r="J61"/>
  <c r="H61"/>
  <c r="H60" s="1"/>
  <c r="G106"/>
  <c r="G103" s="1"/>
  <c r="G102" s="1"/>
  <c r="G105"/>
  <c r="G104"/>
  <c r="J103"/>
  <c r="I103"/>
  <c r="I102" s="1"/>
  <c r="H103"/>
  <c r="J102"/>
  <c r="H102"/>
  <c r="G101"/>
  <c r="J100"/>
  <c r="J99" s="1"/>
  <c r="I100"/>
  <c r="H100"/>
  <c r="G100"/>
  <c r="I99"/>
  <c r="H99"/>
  <c r="G99"/>
  <c r="G98"/>
  <c r="G97"/>
  <c r="G96"/>
  <c r="G95"/>
  <c r="J94"/>
  <c r="J93" s="1"/>
  <c r="I94"/>
  <c r="H94"/>
  <c r="G94"/>
  <c r="I93"/>
  <c r="H93"/>
  <c r="G93"/>
  <c r="G92"/>
  <c r="G91"/>
  <c r="G90"/>
  <c r="G89"/>
  <c r="J88"/>
  <c r="J87" s="1"/>
  <c r="I88"/>
  <c r="I87" s="1"/>
  <c r="H88"/>
  <c r="H87" s="1"/>
  <c r="G86"/>
  <c r="G85" s="1"/>
  <c r="G84" s="1"/>
  <c r="J85"/>
  <c r="I85"/>
  <c r="H85"/>
  <c r="J84"/>
  <c r="I84"/>
  <c r="H84"/>
  <c r="G83"/>
  <c r="G82"/>
  <c r="J81"/>
  <c r="I81"/>
  <c r="I80" s="1"/>
  <c r="H81"/>
  <c r="G81"/>
  <c r="J80"/>
  <c r="H80"/>
  <c r="G80"/>
  <c r="G79"/>
  <c r="G78"/>
  <c r="G76" s="1"/>
  <c r="G75" s="1"/>
  <c r="G77"/>
  <c r="J76"/>
  <c r="I76"/>
  <c r="H76"/>
  <c r="H75" s="1"/>
  <c r="J75"/>
  <c r="I75"/>
  <c r="G74"/>
  <c r="J73"/>
  <c r="I73"/>
  <c r="I72" s="1"/>
  <c r="H73"/>
  <c r="G73"/>
  <c r="J72"/>
  <c r="H72"/>
  <c r="G72"/>
  <c r="G71"/>
  <c r="J70"/>
  <c r="J69" s="1"/>
  <c r="I70"/>
  <c r="H70"/>
  <c r="G70"/>
  <c r="I69"/>
  <c r="H69"/>
  <c r="G69"/>
  <c r="G68"/>
  <c r="J67"/>
  <c r="I67"/>
  <c r="H67"/>
  <c r="G67"/>
  <c r="J66"/>
  <c r="I66"/>
  <c r="H66"/>
  <c r="G66"/>
  <c r="G65"/>
  <c r="G64"/>
  <c r="G63"/>
  <c r="G62"/>
  <c r="J60"/>
  <c r="I60"/>
  <c r="G59"/>
  <c r="G58"/>
  <c r="G57"/>
  <c r="G55" s="1"/>
  <c r="G54" s="1"/>
  <c r="G56"/>
  <c r="J55"/>
  <c r="I55"/>
  <c r="H55"/>
  <c r="J54"/>
  <c r="I54"/>
  <c r="H54"/>
  <c r="G53"/>
  <c r="G52"/>
  <c r="G51"/>
  <c r="G50"/>
  <c r="G48" s="1"/>
  <c r="G47" s="1"/>
  <c r="G49"/>
  <c r="J48"/>
  <c r="I48"/>
  <c r="H48"/>
  <c r="J47"/>
  <c r="I47"/>
  <c r="H47"/>
  <c r="G46"/>
  <c r="J45"/>
  <c r="I45"/>
  <c r="H45"/>
  <c r="G45"/>
  <c r="J44"/>
  <c r="I44"/>
  <c r="H44"/>
  <c r="G44"/>
  <c r="G43"/>
  <c r="G42"/>
  <c r="G41"/>
  <c r="G40"/>
  <c r="G39"/>
  <c r="J38"/>
  <c r="I38"/>
  <c r="H38"/>
  <c r="G38"/>
  <c r="J37"/>
  <c r="I37"/>
  <c r="H37"/>
  <c r="G37"/>
  <c r="G36"/>
  <c r="G35"/>
  <c r="G34"/>
  <c r="H33"/>
  <c r="G33" s="1"/>
  <c r="G32" s="1"/>
  <c r="G31" s="1"/>
  <c r="J32"/>
  <c r="I32"/>
  <c r="H32"/>
  <c r="J31"/>
  <c r="I31"/>
  <c r="H31"/>
  <c r="G30"/>
  <c r="G29"/>
  <c r="G28"/>
  <c r="J27"/>
  <c r="I27"/>
  <c r="H27"/>
  <c r="G27"/>
  <c r="J26"/>
  <c r="I26"/>
  <c r="H26"/>
  <c r="G26"/>
  <c r="G25"/>
  <c r="G24"/>
  <c r="G23"/>
  <c r="G22"/>
  <c r="G21"/>
  <c r="G20"/>
  <c r="G19"/>
  <c r="G18"/>
  <c r="G17"/>
  <c r="G15" s="1"/>
  <c r="G16"/>
  <c r="J15"/>
  <c r="I15"/>
  <c r="I13" s="1"/>
  <c r="I12" s="1"/>
  <c r="H15"/>
  <c r="H13" s="1"/>
  <c r="H12" s="1"/>
  <c r="G14"/>
  <c r="J13"/>
  <c r="J12" s="1"/>
  <c r="G88" l="1"/>
  <c r="G87" s="1"/>
  <c r="G107" s="1"/>
  <c r="G60"/>
  <c r="G13"/>
  <c r="G12" s="1"/>
</calcChain>
</file>

<file path=xl/sharedStrings.xml><?xml version="1.0" encoding="utf-8"?>
<sst xmlns="http://schemas.openxmlformats.org/spreadsheetml/2006/main" count="435" uniqueCount="294">
  <si>
    <t>Загальний фонд</t>
  </si>
  <si>
    <t>Спеціальний фонд</t>
  </si>
  <si>
    <t>0822</t>
  </si>
  <si>
    <t>0829</t>
  </si>
  <si>
    <t>Директор департаменту фінансів</t>
  </si>
  <si>
    <t>4020</t>
  </si>
  <si>
    <t>1014082</t>
  </si>
  <si>
    <t>4082</t>
  </si>
  <si>
    <t>Інші заходи в галузі культури і мистецтва</t>
  </si>
  <si>
    <t>Код Функціональної класифікації видатків та кредитування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</si>
  <si>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</si>
  <si>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</si>
  <si>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</si>
  <si>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</si>
  <si>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</si>
  <si>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(грн)</t>
  </si>
  <si>
    <t>1</t>
  </si>
  <si>
    <t>2</t>
  </si>
  <si>
    <t>3</t>
  </si>
  <si>
    <t xml:space="preserve"> 1010000</t>
  </si>
  <si>
    <t>4081</t>
  </si>
  <si>
    <t>1014081</t>
  </si>
  <si>
    <t xml:space="preserve">Фінансова підтримка філармоній, художніх і музичних колективів, ансамблів, концертних та циркових організацій </t>
  </si>
  <si>
    <t xml:space="preserve"> 1014020</t>
  </si>
  <si>
    <t>1110000</t>
  </si>
  <si>
    <t>1115062</t>
  </si>
  <si>
    <t>5062</t>
  </si>
  <si>
    <t>0810</t>
  </si>
  <si>
    <t>0910000</t>
  </si>
  <si>
    <t>0913112</t>
  </si>
  <si>
    <t>3112</t>
  </si>
  <si>
    <t>1040</t>
  </si>
  <si>
    <t>Заходи державної політики з питань дітей та їх соціального захисту</t>
  </si>
  <si>
    <t>1090</t>
  </si>
  <si>
    <t>3242</t>
  </si>
  <si>
    <t>Інші заходи у сфері соціального захисту і соціального забезпечення</t>
  </si>
  <si>
    <t>2152</t>
  </si>
  <si>
    <t>0712152</t>
  </si>
  <si>
    <t>0763</t>
  </si>
  <si>
    <t>Інші програми та заходи у сфері охорони здоров'я</t>
  </si>
  <si>
    <t>Служба у справах дітей облдержадміністрації</t>
  </si>
  <si>
    <t>Управління культури, національностей та релігій облдержадміністрації</t>
  </si>
  <si>
    <t>Департамент соціальної політики облдержадміністрації</t>
  </si>
  <si>
    <t>Департамент охорони здоров'я облдержадміністрації</t>
  </si>
  <si>
    <t>Управління інформаційної діяльності та комунікацій з громадськістю облдержадміністрації</t>
  </si>
  <si>
    <t>2310000</t>
  </si>
  <si>
    <t>2318410</t>
  </si>
  <si>
    <t>8410</t>
  </si>
  <si>
    <t>0830</t>
  </si>
  <si>
    <t>0990</t>
  </si>
  <si>
    <t>Інші програми та заходи у сфері освіти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</si>
  <si>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</si>
  <si>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</si>
  <si>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0813242</t>
  </si>
  <si>
    <t>0813140</t>
  </si>
  <si>
    <t>0490</t>
  </si>
  <si>
    <t>1060</t>
  </si>
  <si>
    <t>8311</t>
  </si>
  <si>
    <t>0511</t>
  </si>
  <si>
    <t>Охорона та раціональне використання природних ресурсів</t>
  </si>
  <si>
    <t>2400000</t>
  </si>
  <si>
    <t>Департамент агропромислового розвитку облдержадміністрації</t>
  </si>
  <si>
    <t>2417110</t>
  </si>
  <si>
    <t>7110</t>
  </si>
  <si>
    <t>Реалізація програм в галузі сільського господарства</t>
  </si>
  <si>
    <t>8830</t>
  </si>
  <si>
    <t>Довгострокові кредити індивідуальним забудовникам житла на селі та їх повернення</t>
  </si>
  <si>
    <t>8831</t>
  </si>
  <si>
    <t>8832</t>
  </si>
  <si>
    <t>2500000</t>
  </si>
  <si>
    <t>2517622</t>
  </si>
  <si>
    <t>7622</t>
  </si>
  <si>
    <t>0470</t>
  </si>
  <si>
    <t>Реалізація програм і заходів в галузі туризму та курортів</t>
  </si>
  <si>
    <t>2517630</t>
  </si>
  <si>
    <t>7630</t>
  </si>
  <si>
    <t>Реалізація програм і заходів в галузі зовнішньоекономічної діяльності</t>
  </si>
  <si>
    <t>Департамент економічного розвитку, промисловості та інфраструктури облдержадміністрації</t>
  </si>
  <si>
    <t>2717610</t>
  </si>
  <si>
    <t>7610</t>
  </si>
  <si>
    <t>0411</t>
  </si>
  <si>
    <t>Сприяння розвитку малого та середнього підприємництва</t>
  </si>
  <si>
    <t>2900000</t>
  </si>
  <si>
    <t>8120</t>
  </si>
  <si>
    <t>0320</t>
  </si>
  <si>
    <t>Заходи з організації рятування на водах</t>
  </si>
  <si>
    <t>2918110</t>
  </si>
  <si>
    <t>8110</t>
  </si>
  <si>
    <t>Заходи із запобігання та ліквідації надзвичайних ситуацій та наслідків стихійного лиха</t>
  </si>
  <si>
    <t>0180</t>
  </si>
  <si>
    <t>0133</t>
  </si>
  <si>
    <t>Інша діяльність у сфері державного управління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</si>
  <si>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</si>
  <si>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</si>
  <si>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</si>
  <si>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Обласна рада</t>
  </si>
  <si>
    <t>0100000</t>
  </si>
  <si>
    <t>0110180</t>
  </si>
  <si>
    <t>0110170</t>
  </si>
  <si>
    <t>0118410</t>
  </si>
  <si>
    <t>0421</t>
  </si>
  <si>
    <t>2918120</t>
  </si>
  <si>
    <t>9770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</si>
  <si>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</si>
  <si>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</si>
  <si>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Забезпечення діяльності інших закладів в галузі культури і мистецтва</t>
  </si>
  <si>
    <t>1900000</t>
  </si>
  <si>
    <t>2800000</t>
  </si>
  <si>
    <t>Управління екології та природних ресурсів облдержадміністрації</t>
  </si>
  <si>
    <t>Департамент розвитку громад та територій, дорожнього, житлово-комунального господарства, містобудування та архітектури облдержадміністрації</t>
  </si>
  <si>
    <t>2818311</t>
  </si>
  <si>
    <t>0610000</t>
  </si>
  <si>
    <t>0611142</t>
  </si>
  <si>
    <t>1142</t>
  </si>
  <si>
    <t>Регіональна цільова комплексна програма «Культура Івано–Франківщини» на 2022-2026 роки</t>
  </si>
  <si>
    <t xml:space="preserve">Регіональна цільова програма «Духовне життя» на 2022-2026 роки </t>
  </si>
  <si>
    <t xml:space="preserve">Регіональна цільова програма «Просвіта: ХХІ століття» на 2022-2026 роки </t>
  </si>
  <si>
    <t xml:space="preserve">Програма розвитку місцевого самоврядування в Івано-Франківській області на 2022-2026 роки </t>
  </si>
  <si>
    <t>0819770</t>
  </si>
  <si>
    <t>Регіональна цільова програма розвитку туризму в Івано-Франківській  області на 2022-2026 роки</t>
  </si>
  <si>
    <t>Регіональна цільова програма розвитку міжнародного співробітництва та промоції Івано-Франківської області на 2022-2026 роки</t>
  </si>
  <si>
    <t>Управління спорту та молодіжної політики облдержадміністрації</t>
  </si>
  <si>
    <t>Департамент освіти і науки облдержадміністрації</t>
  </si>
  <si>
    <t>Обласна цільова соціальна програма розвитку фізичної культури та спорту на 2022-2026 роки</t>
  </si>
  <si>
    <t>Додаток 7</t>
  </si>
  <si>
    <t>3110000</t>
  </si>
  <si>
    <t>3110180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</si>
  <si>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</si>
  <si>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</si>
  <si>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</si>
  <si>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 xml:space="preserve">Програма забезпечення мобілізаційної підготовки та оборонної роботи в Івано-Франківській області на 2023-2027 роки </t>
  </si>
  <si>
    <t>2010000</t>
  </si>
  <si>
    <t>Управління цифрового розвитку, цифрових трансформацій і цифровізації облдержадміністрації</t>
  </si>
  <si>
    <t>2017520</t>
  </si>
  <si>
    <t>7520</t>
  </si>
  <si>
    <t>0460</t>
  </si>
  <si>
    <t>Реалізація Національної програми інформатизації</t>
  </si>
  <si>
    <t>Обласна цільова соціальна програма "Розвиток пластового руху Прикарпаття" на 2023-2027 роки</t>
  </si>
  <si>
    <t>Обласна програма підтримки сімей загиблих, постраждалих учасників Революції Гідності, осіб, які перебували і перебувають у складі добровольчих формувань, учасників бойових дій та інших громадян, які залучалися і залучаються та брали і беруть безпосередню участь у бойових діях, здійсненні заходів з національної безпеки і оборони, відсічі і стримування збройної агресії Російської Федерації проти України, починаючи з 20 лютого 2014 року, на 2022-2026 роки</t>
  </si>
  <si>
    <t>рішення обласної ради від  12.11.2021               № 273-10/2021               (зі змінами)</t>
  </si>
  <si>
    <t>рішення обласної ради від  12.11.2021                     № 273-10/2021            (зі змінами)</t>
  </si>
  <si>
    <t>рішення обласної ради від  12.11.2021             № 273-10/2021             (зі змінами)</t>
  </si>
  <si>
    <t>рішення обласної ради від 11.05.2022                  № 417-14/2022                   (зі змінами)</t>
  </si>
  <si>
    <t>рішення обласної ради від 11.05.2022                               № 417-14/2022                   (зі змінами)</t>
  </si>
  <si>
    <t>рішення обласної ради від 11.05.2022                          № 417-14/2022                             (зі змінами)</t>
  </si>
  <si>
    <t>рішення обласної ради від 11.05.2022                                   № 417-14/2022                (зі змінами)</t>
  </si>
  <si>
    <t xml:space="preserve">рішення обласної ради від 12.11.2021                              № 278-10/2021 </t>
  </si>
  <si>
    <t>рішення обласної ради від 12.11.2021             № 284-10/2021                                (зі змінами)</t>
  </si>
  <si>
    <t>Обласна програма підтримки осіб, які брали участь у бойових діях на території інших держав, а також членів їхніх сімей на 2022-2026 роки</t>
  </si>
  <si>
    <t>рішення обласної ради від 12.11.2021                № 276-10/2021                    (зі змінами)</t>
  </si>
  <si>
    <t>Підтримка спорту вищих досягнень та організації які здійснюють фізкультурно-спортивну діяльність в регіоні</t>
  </si>
  <si>
    <t>Обласна комплексна програма соціального захисту населення Івано-Франківської області на 2022-2026 роки</t>
  </si>
  <si>
    <t xml:space="preserve">рішення обласної ради від 10.09.2021                            № 228-9/2021                   </t>
  </si>
  <si>
    <t>Регіональна цільова програма підтримки книговидання на 2022-2026 роки</t>
  </si>
  <si>
    <t>рішення обласної ради від 12.11.2021                    № 282-10/2021                      (зі змінами)</t>
  </si>
  <si>
    <t>рішення обласної ради від 12.11.2021                 № 281-10/2021                       (зі змінами)</t>
  </si>
  <si>
    <t>рішення обласної ради від 07.12.2022                № 559-18/2022                   (зі змінами)</t>
  </si>
  <si>
    <t>7370</t>
  </si>
  <si>
    <t>Регіональна цільова програма розвитку малого та середнього підприємництва в Івано-Франківській області на 2024-2027 роки</t>
  </si>
  <si>
    <t>7640</t>
  </si>
  <si>
    <t>Заходи з енергозбереження</t>
  </si>
  <si>
    <t>рішення обласної ради від 06.04.2023                 № 642-21/2023</t>
  </si>
  <si>
    <t xml:space="preserve">Регіональна цільова програма забезпечення енергетичної ефективності Івано-Франківської області на 2023-2027 роки </t>
  </si>
  <si>
    <t>0710000</t>
  </si>
  <si>
    <t>0810000</t>
  </si>
  <si>
    <t>2410000</t>
  </si>
  <si>
    <t>2510000</t>
  </si>
  <si>
    <t>2710000</t>
  </si>
  <si>
    <t>2910000</t>
  </si>
  <si>
    <t>1910000</t>
  </si>
  <si>
    <t>2810000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</si>
  <si>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</si>
  <si>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</si>
  <si>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</si>
  <si>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0110000</t>
  </si>
  <si>
    <t>3100000</t>
  </si>
  <si>
    <t>0600000</t>
  </si>
  <si>
    <t>1100000</t>
  </si>
  <si>
    <t>0700000</t>
  </si>
  <si>
    <t>0800000</t>
  </si>
  <si>
    <t>0900000</t>
  </si>
  <si>
    <t xml:space="preserve"> 1000000</t>
  </si>
  <si>
    <t>2700000</t>
  </si>
  <si>
    <t>2300000</t>
  </si>
  <si>
    <t>2000000</t>
  </si>
  <si>
    <t>УСЬОГО</t>
  </si>
  <si>
    <t>×</t>
  </si>
  <si>
    <t>рішення обласної ради від 12.11.2021                     № 279-10/2021</t>
  </si>
  <si>
    <t>рішення обласної ради від 23.12.2022             № 574-19/2022</t>
  </si>
  <si>
    <t>Департамент міжнародного співробітництва та євроінтеграції громад облдержадміністрації</t>
  </si>
  <si>
    <t>Програма розвитку освіти Івано-Франківщини на 2024-2030 роки</t>
  </si>
  <si>
    <t xml:space="preserve">Департамент ресурсного забезпечення та управління майном облдержадміністрації </t>
  </si>
  <si>
    <t xml:space="preserve">Реалізація інших заходів щодо соціально-економічного розвитку територій </t>
  </si>
  <si>
    <t xml:space="preserve">Інші субвенції з місцевого бюджету </t>
  </si>
  <si>
    <t>Наталія КУЧМА</t>
  </si>
  <si>
    <t>5100000</t>
  </si>
  <si>
    <t>5110000</t>
  </si>
  <si>
    <t>5113242</t>
  </si>
  <si>
    <t>5119770</t>
  </si>
  <si>
    <t>рішення обласної ради від 22.12.2023                               № 823-28/2023                   (зі змінами)</t>
  </si>
  <si>
    <t>рішення обласної ради від 10.09.2021                         № 229-9/2021                          (зі змінами)</t>
  </si>
  <si>
    <t>Програма транспортного забезпечення діяльності Івано-Франківської обласної ради на 2025-2029 роки</t>
  </si>
  <si>
    <t xml:space="preserve">Обласна програма пошуку та перепоховання жертв воєн, депортацій та репресій тоталітарних режимів на 2025-2029 роки </t>
  </si>
  <si>
    <t>Регіональна цільова програма забезпечення діяльності Івано-Франківського обласного комунального агролісогосподарського підприємства "Івано-Франківськоблагроліс" на 2025-2026 роки</t>
  </si>
  <si>
    <t>Регіональна цільова програма забезпечення діяльності комунального підприємства Івано-Франківської обласної ради з експлуатації майна на 2025-2029 роки</t>
  </si>
  <si>
    <t>рішення обласної ради від  18.10.2024                        № 984-34/2024</t>
  </si>
  <si>
    <t>3700000</t>
  </si>
  <si>
    <t>3710000</t>
  </si>
  <si>
    <t>Департамент фінансів облдержадміністрації</t>
  </si>
  <si>
    <t>Управління з питань ветеранської політики облдержадміністрації</t>
  </si>
  <si>
    <t>2717640</t>
  </si>
  <si>
    <t>1914084</t>
  </si>
  <si>
    <t>4084</t>
  </si>
  <si>
    <t>Регіональна програми інформатизації Івано-Франківської області «Цифрове Прикарпаття» на 2025-2027 роки</t>
  </si>
  <si>
    <t>Фінансова підтримка медіа (засобів масової інформації)</t>
  </si>
  <si>
    <t>Проектування, реставрація та охорона пам`яток культурної спадщини</t>
  </si>
  <si>
    <t>0117370</t>
  </si>
  <si>
    <t>7693</t>
  </si>
  <si>
    <t>2517693</t>
  </si>
  <si>
    <t>Інші заходи, пов’язані з економічною діяльністю</t>
  </si>
  <si>
    <t>Івано-Франківської обласної державної адміністрації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</si>
  <si>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</si>
  <si>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</si>
  <si>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</si>
  <si>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Розподіл витрат місцевого бюджету на реалізацію місцевих/регіональних програм у 2026 році</t>
  </si>
  <si>
    <t>Регіональна цільова програма забезпечення діяльності комунального підприємства Івано-Франківської обласної ради “Централізована закупівельна організація Івано-Франківської обласної ради” на 2025-2026 роки</t>
  </si>
  <si>
    <t>Комплексна цільова соціальна програма розвитку цивільного захисту Івано-Франківської області на 2026-2030 роки</t>
  </si>
  <si>
    <t xml:space="preserve">рішення обласної ради від 13.06.2025                   № 1180-41/2025  </t>
  </si>
  <si>
    <t>Департамент з питань цивільного захисту, оборонної роботи та взаємодії з правоохоронними органами облдержадміністрації</t>
  </si>
  <si>
    <t>Комплексна програма розвитку агропромислового комплексу та сільських територій Івано-Франківської області на  2026-2030 роки</t>
  </si>
  <si>
    <t xml:space="preserve">рішення обласної ради від 12.09.2025                              № 1253-43/2025 </t>
  </si>
  <si>
    <t>рішення обласної ради від  18.10.2024                        № 985-34/2024                                             (зі змінами)</t>
  </si>
  <si>
    <t>рішення обласної ради від 12.11.2021                       № 275-10/2021                                                    (зі змінами)</t>
  </si>
  <si>
    <t xml:space="preserve">рішення обласної ради від 20.12.2024                              № 1067-37/2024 </t>
  </si>
  <si>
    <t xml:space="preserve">рішення обласної ради від 22.12.2023                 № 822-28/2023                      (зі змінами)        </t>
  </si>
  <si>
    <t>3134</t>
  </si>
  <si>
    <t>1113134</t>
  </si>
  <si>
    <t>Здійснення заходів та реалізація проектів на виконання  програм у сфері утвердження української національної та громадянської ідентичності</t>
  </si>
  <si>
    <t>Програма охорони навколишнього природного середовища Івано-Франківської області на 2026-2030 роки</t>
  </si>
  <si>
    <t>Регіональна цільова програма діяльності господарського підрозділу департаменту ресурсного забезпечення та управління майном  Івано-Франківської обласної державної адміністрації 2026 рік</t>
  </si>
  <si>
    <t>Програма підтримки місцевих органів виконавчої влади на 2026 рік</t>
  </si>
  <si>
    <t>розпорядження обласної державної (військової) адміністрації від 30.09.2025 № 408</t>
  </si>
  <si>
    <t>Обласна цільова соціальна програма "Молодь Прикарпаття" на 2026 рік</t>
  </si>
  <si>
    <t>розпорядження обласної державної (військової) адміністрації від 24.11.2025 № 520</t>
  </si>
  <si>
    <t>Регіональна цільова програма надання шефської допомоги військовим частинам Збройних Сил України, Національної гвардії України та Державної прикордонної служби України, військово-патріотичного виховання молоді на 2026 рік</t>
  </si>
  <si>
    <t>Програма підтримки діяльності установи “Агенція регіонального розвитку Івано-Франківської області” на 2026 рік</t>
  </si>
  <si>
    <t>Регіональна цільова програма надання довгострокових кредитів індивідуальним сільським забудовникам, учасникам бойових дій та внутрішньо переміщеним особам "Власний дім" на 2026 рік</t>
  </si>
  <si>
    <t>Регіональна цільова програма паспортизації пам`яток містобудування та архітектури Івано-Франківської області на 2026 рік</t>
  </si>
  <si>
    <t>Регіональна цільова програма соціального захисту і підтримки дітей, дітей-сиріт та дітей, позбавлених батьківського піклування, захисту їх житлових прав, попередження дитячої бездоглядності та безпритульності на 2026 рік</t>
  </si>
  <si>
    <t>Програма розвитку та фінансової підтримки комунальних та комунальних некомерційних підприємств охорони здоров’я Івано-Франківської обласної ради на 2026 рік</t>
  </si>
  <si>
    <t>Регіональна цільова програма розвитку донорства крові та її компонентів на 2026 рік</t>
  </si>
  <si>
    <t>Програма розвитку Дністровського регіонального ландшафтного парку на 2026 рік</t>
  </si>
  <si>
    <t>Регіональна цільова програма розвитку соціальної інфраструктури Івано-Франківської області на 2026 рік</t>
  </si>
  <si>
    <t>Обласна комплексна програма «Утвердження функціонування української мови як державної у всіх сферах суспільного життя Івано-Франківської області» на 2024-2026 роки</t>
  </si>
  <si>
    <t xml:space="preserve">рішення обласної ради від 16.02.2024                         № 855-29/2024                          </t>
  </si>
  <si>
    <t>Програма підтримки діяльності комунального закладу Ветеранський простір “Ветеран Про” Івано-Франківської обласної ради на 2025-2026 роки</t>
  </si>
  <si>
    <t>рішення обласної ради від 20.12.2024                                   № 1076-37/2024                (зі змінами)</t>
  </si>
  <si>
    <t xml:space="preserve">рішення обласної ради від 20.12.2024                       № 1065-37/2024                           </t>
  </si>
  <si>
    <t>рішення обласної ради від  18.10.2024                        № 987-34/2024                                 (зі змінами)</t>
  </si>
  <si>
    <t>рішення обласної ради від  14.02.2025                        № 1101-38/2025                                (зі змінами)</t>
  </si>
  <si>
    <t>рішення обласної ради від  18.10.2024                        № 986-34/2024                             (зі змінами)</t>
  </si>
  <si>
    <t>1014020</t>
  </si>
  <si>
    <t xml:space="preserve">Регіональна цільова програма «Збереження історичної пам’яті та популяризація Галича - могутньої столиці Галицького князівства» на 2025-2027 роки </t>
  </si>
  <si>
    <t xml:space="preserve">рішення обласної ради від 20.12.2024                         № 1063-37/2024                     </t>
  </si>
  <si>
    <t>Обласна цільова соціальна програма з утвердження української національної та громадянської ідентичності на 2026 рік</t>
  </si>
  <si>
    <t>3133</t>
  </si>
  <si>
    <t>1113133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</si>
  <si>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</si>
  <si>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розпорядження обласної державної (військової) адміністрації від 24.11.2025 № 519</t>
  </si>
  <si>
    <t>1918830</t>
  </si>
  <si>
    <t>1918831</t>
  </si>
  <si>
    <t>1918832</t>
  </si>
  <si>
    <t>2910180</t>
  </si>
  <si>
    <t>Комплексна програма підтримки внутрішньо переміщених осіб Івано-Франківської області на 2025-2027 роки</t>
  </si>
  <si>
    <t>розпорядження обласної державної (військової) адміністрації від 14.11.2025 № 494</t>
  </si>
  <si>
    <t>розпорядження обласної державної (військової) адміністрації від 28.11.2025 № 530</t>
  </si>
  <si>
    <t>розпорядження обласної державної (військової) адміністрації від 13.11.2025 № 484</t>
  </si>
  <si>
    <t>розпорядження обласної державної (військової) адміністрації від 18.11.2025 № 501</t>
  </si>
  <si>
    <t>2918240</t>
  </si>
  <si>
    <t>8240</t>
  </si>
  <si>
    <t xml:space="preserve"> 
Заходи та роботи з територіальної оборони</t>
  </si>
  <si>
    <t>0380</t>
  </si>
  <si>
    <t xml:space="preserve">Програма забезпечення мобілізаційної підготовки та обороної роботи в Івано-Франківській області на 2023-2027 роки </t>
  </si>
  <si>
    <t>розпорядження обласної державної (військової) адміністрації від 21.11.2025 № 514</t>
  </si>
  <si>
    <t>розпорядження обласної державної (військової) адміністрації від 14.11.2025 № 492</t>
  </si>
  <si>
    <t>розпорядження обласної державної (військової) адміністрації від 24.11.2025 № 524</t>
  </si>
  <si>
    <t>розпорядження обласної державної (військової) адміністрації від 31.10.2025 № 466</t>
  </si>
  <si>
    <t>Програма розвитку та оновлення матеріально-технічного забезпечення Івано-Франківського телебачення “Галмччина” на 2023-2027 роки</t>
  </si>
  <si>
    <t xml:space="preserve">рішення обласної ради від  11.11.2022               № 530-17/2022               </t>
  </si>
  <si>
    <t>Комплексна програма "Здоров'я населення Прикарпаття” на 2026 рік</t>
  </si>
  <si>
    <t>розпорядження обласної державної (військової) адміністрації від 12.12.2025 № 565</t>
  </si>
  <si>
    <t>обласної військової адміністрації</t>
  </si>
  <si>
    <t>до розпорядження Івано-Франківської обласної ради</t>
  </si>
  <si>
    <r>
      <t xml:space="preserve">від </t>
    </r>
    <r>
      <rPr>
        <b/>
        <u/>
        <sz val="15"/>
        <rFont val="Times New Roman"/>
        <family val="1"/>
        <charset val="204"/>
      </rPr>
      <t>12.12.2025</t>
    </r>
    <r>
      <rPr>
        <b/>
        <sz val="15"/>
        <rFont val="Times New Roman"/>
        <family val="1"/>
        <charset val="204"/>
      </rPr>
      <t xml:space="preserve"> № </t>
    </r>
    <r>
      <rPr>
        <b/>
        <u/>
        <sz val="15"/>
        <rFont val="Times New Roman"/>
        <family val="1"/>
        <charset val="204"/>
      </rPr>
      <t>564</t>
    </r>
  </si>
</sst>
</file>

<file path=xl/styles.xml><?xml version="1.0" encoding="utf-8"?>
<styleSheet xmlns="http://schemas.openxmlformats.org/spreadsheetml/2006/main">
  <numFmts count="1">
    <numFmt numFmtId="164" formatCode="General_)"/>
  </numFmts>
  <fonts count="33">
    <font>
      <sz val="10"/>
      <name val="Arial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Courier"/>
      <family val="3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16"/>
      <color rgb="FFFF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Calibri"/>
      <family val="2"/>
      <charset val="204"/>
    </font>
    <font>
      <b/>
      <sz val="15"/>
      <name val="Times New Roman"/>
      <family val="1"/>
      <charset val="204"/>
    </font>
    <font>
      <b/>
      <u/>
      <sz val="1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5" borderId="0" applyNumberFormat="0" applyBorder="0" applyAlignment="0" applyProtection="0"/>
    <xf numFmtId="164" fontId="16" fillId="0" borderId="0"/>
    <xf numFmtId="164" fontId="16" fillId="0" borderId="0"/>
  </cellStyleXfs>
  <cellXfs count="18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/>
    <xf numFmtId="49" fontId="2" fillId="0" borderId="0" xfId="0" applyNumberFormat="1" applyFont="1"/>
    <xf numFmtId="49" fontId="4" fillId="0" borderId="0" xfId="0" applyNumberFormat="1" applyFont="1"/>
    <xf numFmtId="0" fontId="6" fillId="0" borderId="0" xfId="0" applyFont="1" applyFill="1"/>
    <xf numFmtId="0" fontId="6" fillId="0" borderId="0" xfId="0" applyFont="1"/>
    <xf numFmtId="0" fontId="6" fillId="2" borderId="0" xfId="0" applyFont="1" applyFill="1"/>
    <xf numFmtId="0" fontId="2" fillId="0" borderId="0" xfId="0" applyNumberFormat="1" applyFont="1"/>
    <xf numFmtId="0" fontId="15" fillId="0" borderId="0" xfId="0" applyFont="1" applyFill="1"/>
    <xf numFmtId="0" fontId="19" fillId="0" borderId="0" xfId="0" applyFont="1" applyFill="1"/>
    <xf numFmtId="0" fontId="15" fillId="4" borderId="0" xfId="0" applyFont="1" applyFill="1"/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3" fontId="18" fillId="4" borderId="0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22" fillId="0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/>
    <xf numFmtId="49" fontId="24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vertical="center" wrapText="1"/>
    </xf>
    <xf numFmtId="0" fontId="25" fillId="0" borderId="0" xfId="1" applyFont="1" applyAlignment="1">
      <alignment wrapText="1"/>
    </xf>
    <xf numFmtId="0" fontId="25" fillId="0" borderId="0" xfId="1" applyFont="1" applyAlignment="1">
      <alignment horizontal="left" wrapText="1"/>
    </xf>
    <xf numFmtId="0" fontId="26" fillId="0" borderId="0" xfId="0" applyFont="1" applyFill="1" applyAlignment="1">
      <alignment vertical="center"/>
    </xf>
    <xf numFmtId="49" fontId="25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6" fillId="0" borderId="0" xfId="0" applyNumberFormat="1" applyFont="1"/>
    <xf numFmtId="0" fontId="26" fillId="0" borderId="0" xfId="0" applyFont="1"/>
    <xf numFmtId="0" fontId="25" fillId="0" borderId="0" xfId="0" applyFont="1" applyAlignment="1">
      <alignment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/>
    <xf numFmtId="0" fontId="2" fillId="4" borderId="0" xfId="0" applyFont="1" applyFill="1" applyBorder="1"/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right" vertical="center"/>
    </xf>
    <xf numFmtId="0" fontId="6" fillId="4" borderId="0" xfId="0" applyFont="1" applyFill="1" applyBorder="1"/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0" fontId="6" fillId="7" borderId="0" xfId="0" applyFont="1" applyFill="1"/>
    <xf numFmtId="49" fontId="23" fillId="7" borderId="0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vertical="center" wrapText="1"/>
    </xf>
    <xf numFmtId="49" fontId="9" fillId="3" borderId="1" xfId="3" applyNumberFormat="1" applyFont="1" applyFill="1" applyBorder="1" applyAlignment="1" applyProtection="1">
      <alignment horizontal="left" vertical="center" wrapText="1"/>
    </xf>
    <xf numFmtId="49" fontId="9" fillId="3" borderId="1" xfId="4" applyNumberFormat="1" applyFont="1" applyFill="1" applyBorder="1" applyAlignment="1" applyProtection="1">
      <alignment horizontal="left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49" fontId="9" fillId="4" borderId="1" xfId="3" applyNumberFormat="1" applyFont="1" applyFill="1" applyBorder="1" applyAlignment="1" applyProtection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49" fontId="9" fillId="4" borderId="2" xfId="4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49" fontId="24" fillId="0" borderId="0" xfId="0" applyNumberFormat="1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3" fontId="6" fillId="0" borderId="0" xfId="0" applyNumberFormat="1" applyFont="1"/>
    <xf numFmtId="0" fontId="31" fillId="0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left" wrapText="1"/>
    </xf>
    <xf numFmtId="49" fontId="8" fillId="6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center" wrapText="1"/>
    </xf>
    <xf numFmtId="49" fontId="8" fillId="6" borderId="4" xfId="0" applyNumberFormat="1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/>
    </xf>
    <xf numFmtId="0" fontId="25" fillId="0" borderId="0" xfId="1" applyFont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6" borderId="4" xfId="2" applyFont="1" applyFill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vertical="center" wrapText="1"/>
    </xf>
    <xf numFmtId="49" fontId="24" fillId="0" borderId="0" xfId="0" applyNumberFormat="1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</cellXfs>
  <cellStyles count="5">
    <cellStyle name="Добре" xfId="2" builtinId="26"/>
    <cellStyle name="Звичайний" xfId="0" builtinId="0"/>
    <cellStyle name="Обычный_osvita" xfId="4"/>
    <cellStyle name="Обычный_Sport" xfId="3"/>
    <cellStyle name="Обычный_Додатки до сесії останні" xfId="1"/>
  </cellStyles>
  <dxfs count="0"/>
  <tableStyles count="0" defaultTableStyle="TableStyleMedium9" defaultPivotStyle="PivotStyleLight16"/>
  <colors>
    <mruColors>
      <color rgb="FFCCFFCC"/>
      <color rgb="FFAFDC7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7"/>
  <sheetViews>
    <sheetView tabSelected="1" view="pageBreakPreview" topLeftCell="D1" zoomScale="88" zoomScaleNormal="75" zoomScaleSheetLayoutView="88" workbookViewId="0">
      <selection activeCell="E4" sqref="E4"/>
    </sheetView>
  </sheetViews>
  <sheetFormatPr defaultColWidth="9.140625" defaultRowHeight="18"/>
  <cols>
    <col min="1" max="1" width="18.7109375" style="16" customWidth="1"/>
    <col min="2" max="2" width="17.5703125" style="17" customWidth="1"/>
    <col min="3" max="3" width="17.140625" style="18" customWidth="1"/>
    <col min="4" max="4" width="50.85546875" style="5" customWidth="1"/>
    <col min="5" max="5" width="73" style="2" customWidth="1"/>
    <col min="6" max="6" width="26.140625" style="2" customWidth="1"/>
    <col min="7" max="7" width="21.5703125" style="23" customWidth="1"/>
    <col min="8" max="8" width="18.28515625" style="24" customWidth="1"/>
    <col min="9" max="9" width="17.85546875" style="24" customWidth="1"/>
    <col min="10" max="10" width="18.7109375" style="24" customWidth="1"/>
    <col min="11" max="11" width="9.140625" style="7"/>
    <col min="12" max="12" width="12.28515625" style="7" bestFit="1" customWidth="1"/>
    <col min="13" max="16384" width="9.140625" style="7"/>
  </cols>
  <sheetData>
    <row r="1" spans="1:10" ht="18.75" customHeight="1">
      <c r="A1" s="13"/>
      <c r="B1" s="14"/>
      <c r="C1" s="15"/>
      <c r="D1" s="4"/>
      <c r="E1" s="1"/>
      <c r="F1" s="1"/>
      <c r="G1" s="19"/>
      <c r="H1" s="158" t="s">
        <v>124</v>
      </c>
      <c r="I1" s="158"/>
      <c r="J1" s="158"/>
    </row>
    <row r="2" spans="1:10" ht="21" customHeight="1">
      <c r="A2" s="13"/>
      <c r="B2" s="14"/>
      <c r="C2" s="15"/>
      <c r="D2" s="4"/>
      <c r="E2" s="1"/>
      <c r="F2" s="1"/>
      <c r="G2" s="19"/>
      <c r="H2" s="159" t="s">
        <v>292</v>
      </c>
      <c r="I2" s="159"/>
      <c r="J2" s="159"/>
    </row>
    <row r="3" spans="1:10" ht="21" customHeight="1">
      <c r="A3" s="13"/>
      <c r="B3" s="14"/>
      <c r="C3" s="15"/>
      <c r="D3" s="4"/>
      <c r="E3" s="1"/>
      <c r="F3" s="1"/>
      <c r="G3" s="19"/>
      <c r="H3" s="159" t="s">
        <v>291</v>
      </c>
      <c r="I3" s="159"/>
      <c r="J3" s="159"/>
    </row>
    <row r="4" spans="1:10" ht="19.5" customHeight="1">
      <c r="A4" s="13"/>
      <c r="B4" s="14"/>
      <c r="C4" s="15"/>
      <c r="D4" s="4"/>
      <c r="E4" s="1"/>
      <c r="F4" s="1"/>
      <c r="G4" s="19"/>
      <c r="H4" s="156" t="s">
        <v>293</v>
      </c>
      <c r="I4" s="154"/>
      <c r="J4" s="154"/>
    </row>
    <row r="5" spans="1:10" ht="18" customHeight="1">
      <c r="A5" s="13"/>
      <c r="B5" s="14"/>
      <c r="C5" s="15"/>
      <c r="D5" s="4"/>
      <c r="E5" s="1"/>
      <c r="F5" s="1"/>
      <c r="G5" s="19"/>
      <c r="H5" s="20"/>
      <c r="I5" s="20"/>
      <c r="J5" s="20"/>
    </row>
    <row r="6" spans="1:10" ht="18.75" customHeight="1">
      <c r="A6" s="160" t="s">
        <v>224</v>
      </c>
      <c r="B6" s="160"/>
      <c r="C6" s="160"/>
      <c r="D6" s="160"/>
      <c r="E6" s="160"/>
      <c r="F6" s="160"/>
      <c r="G6" s="160"/>
      <c r="H6" s="160"/>
      <c r="I6" s="160"/>
      <c r="J6" s="160"/>
    </row>
    <row r="7" spans="1:10" ht="11.4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</row>
    <row r="8" spans="1:10" s="53" customFormat="1" ht="16.5" customHeight="1">
      <c r="A8" s="46"/>
      <c r="B8" s="47"/>
      <c r="C8" s="46"/>
      <c r="D8" s="48"/>
      <c r="E8" s="49"/>
      <c r="F8" s="49"/>
      <c r="G8" s="50"/>
      <c r="H8" s="51"/>
      <c r="I8" s="51"/>
      <c r="J8" s="52" t="s">
        <v>15</v>
      </c>
    </row>
    <row r="9" spans="1:10" s="53" customFormat="1" ht="16.5" customHeight="1">
      <c r="A9" s="161" t="s">
        <v>171</v>
      </c>
      <c r="B9" s="161" t="s">
        <v>172</v>
      </c>
      <c r="C9" s="161" t="s">
        <v>9</v>
      </c>
      <c r="D9" s="162" t="s">
        <v>173</v>
      </c>
      <c r="E9" s="163" t="s">
        <v>10</v>
      </c>
      <c r="F9" s="162" t="s">
        <v>11</v>
      </c>
      <c r="G9" s="162" t="s">
        <v>12</v>
      </c>
      <c r="H9" s="162" t="s">
        <v>0</v>
      </c>
      <c r="I9" s="164" t="s">
        <v>1</v>
      </c>
      <c r="J9" s="164"/>
    </row>
    <row r="10" spans="1:10" s="53" customFormat="1" ht="102" customHeight="1">
      <c r="A10" s="161"/>
      <c r="B10" s="161"/>
      <c r="C10" s="161"/>
      <c r="D10" s="162"/>
      <c r="E10" s="163"/>
      <c r="F10" s="162"/>
      <c r="G10" s="162"/>
      <c r="H10" s="162"/>
      <c r="I10" s="153" t="s">
        <v>13</v>
      </c>
      <c r="J10" s="32" t="s">
        <v>14</v>
      </c>
    </row>
    <row r="11" spans="1:10" s="53" customFormat="1" ht="18" customHeight="1">
      <c r="A11" s="152" t="s">
        <v>16</v>
      </c>
      <c r="B11" s="152" t="s">
        <v>17</v>
      </c>
      <c r="C11" s="152" t="s">
        <v>18</v>
      </c>
      <c r="D11" s="153">
        <v>4</v>
      </c>
      <c r="E11" s="153">
        <v>5</v>
      </c>
      <c r="F11" s="153">
        <v>6</v>
      </c>
      <c r="G11" s="153">
        <v>7</v>
      </c>
      <c r="H11" s="153">
        <v>8</v>
      </c>
      <c r="I11" s="153">
        <v>9</v>
      </c>
      <c r="J11" s="32">
        <v>10</v>
      </c>
    </row>
    <row r="12" spans="1:10" ht="28.5" customHeight="1">
      <c r="A12" s="75" t="s">
        <v>96</v>
      </c>
      <c r="B12" s="76"/>
      <c r="C12" s="77"/>
      <c r="D12" s="165" t="s">
        <v>95</v>
      </c>
      <c r="E12" s="165"/>
      <c r="F12" s="138"/>
      <c r="G12" s="137">
        <f>G13</f>
        <v>184968500</v>
      </c>
      <c r="H12" s="137">
        <f t="shared" ref="H12:J12" si="0">H13</f>
        <v>184668500</v>
      </c>
      <c r="I12" s="137">
        <f t="shared" si="0"/>
        <v>300000</v>
      </c>
      <c r="J12" s="137">
        <f t="shared" si="0"/>
        <v>0</v>
      </c>
    </row>
    <row r="13" spans="1:10" s="8" customFormat="1" ht="25.5" customHeight="1">
      <c r="A13" s="81" t="s">
        <v>174</v>
      </c>
      <c r="B13" s="82"/>
      <c r="C13" s="83"/>
      <c r="D13" s="166" t="s">
        <v>95</v>
      </c>
      <c r="E13" s="166"/>
      <c r="F13" s="139"/>
      <c r="G13" s="67">
        <f>G14+G15+G23+G25+G24</f>
        <v>184968500</v>
      </c>
      <c r="H13" s="67">
        <f t="shared" ref="H13:J13" si="1">H14+H15+H23+H25+H24</f>
        <v>184668500</v>
      </c>
      <c r="I13" s="67">
        <f t="shared" si="1"/>
        <v>300000</v>
      </c>
      <c r="J13" s="67">
        <f t="shared" si="1"/>
        <v>0</v>
      </c>
    </row>
    <row r="14" spans="1:10" s="11" customFormat="1" ht="81.75" customHeight="1">
      <c r="A14" s="78" t="s">
        <v>98</v>
      </c>
      <c r="B14" s="79" t="s">
        <v>92</v>
      </c>
      <c r="C14" s="80" t="s">
        <v>93</v>
      </c>
      <c r="D14" s="146" t="s">
        <v>94</v>
      </c>
      <c r="E14" s="146" t="s">
        <v>117</v>
      </c>
      <c r="F14" s="60" t="s">
        <v>140</v>
      </c>
      <c r="G14" s="110">
        <f>H14+I14</f>
        <v>420000</v>
      </c>
      <c r="H14" s="114">
        <v>420000</v>
      </c>
      <c r="I14" s="114"/>
      <c r="J14" s="114"/>
    </row>
    <row r="15" spans="1:10" s="3" customFormat="1" ht="42.75" customHeight="1">
      <c r="A15" s="78" t="s">
        <v>97</v>
      </c>
      <c r="B15" s="79" t="s">
        <v>89</v>
      </c>
      <c r="C15" s="80" t="s">
        <v>90</v>
      </c>
      <c r="D15" s="84" t="s">
        <v>91</v>
      </c>
      <c r="E15" s="28"/>
      <c r="F15" s="146"/>
      <c r="G15" s="110">
        <f>SUM(G16:G22)</f>
        <v>77306000</v>
      </c>
      <c r="H15" s="110">
        <f>SUM(H16:H22)</f>
        <v>77006000</v>
      </c>
      <c r="I15" s="110">
        <f>SUM(I16:I22)</f>
        <v>300000</v>
      </c>
      <c r="J15" s="110">
        <f>SUM(J16:J22)</f>
        <v>0</v>
      </c>
    </row>
    <row r="16" spans="1:10" s="11" customFormat="1" ht="74.25" customHeight="1">
      <c r="A16" s="78" t="s">
        <v>97</v>
      </c>
      <c r="B16" s="79" t="s">
        <v>89</v>
      </c>
      <c r="C16" s="80" t="s">
        <v>90</v>
      </c>
      <c r="D16" s="146" t="s">
        <v>91</v>
      </c>
      <c r="E16" s="146" t="s">
        <v>117</v>
      </c>
      <c r="F16" s="60" t="s">
        <v>141</v>
      </c>
      <c r="G16" s="110">
        <f>H16+I16</f>
        <v>22745000</v>
      </c>
      <c r="H16" s="114">
        <v>22745000</v>
      </c>
      <c r="I16" s="114"/>
      <c r="J16" s="114"/>
    </row>
    <row r="17" spans="1:10" s="10" customFormat="1" ht="79.5" customHeight="1">
      <c r="A17" s="78" t="s">
        <v>97</v>
      </c>
      <c r="B17" s="79" t="s">
        <v>89</v>
      </c>
      <c r="C17" s="78" t="s">
        <v>90</v>
      </c>
      <c r="D17" s="63" t="s">
        <v>91</v>
      </c>
      <c r="E17" s="146" t="s">
        <v>201</v>
      </c>
      <c r="F17" s="60" t="s">
        <v>231</v>
      </c>
      <c r="G17" s="110">
        <f t="shared" ref="G17:G25" si="2">H17+I17</f>
        <v>8043000</v>
      </c>
      <c r="H17" s="111">
        <v>7743000</v>
      </c>
      <c r="I17" s="114">
        <v>300000</v>
      </c>
      <c r="J17" s="114"/>
    </row>
    <row r="18" spans="1:10" s="10" customFormat="1" ht="83.25" customHeight="1">
      <c r="A18" s="78" t="s">
        <v>97</v>
      </c>
      <c r="B18" s="79" t="s">
        <v>89</v>
      </c>
      <c r="C18" s="78" t="s">
        <v>90</v>
      </c>
      <c r="D18" s="63" t="s">
        <v>91</v>
      </c>
      <c r="E18" s="146" t="s">
        <v>202</v>
      </c>
      <c r="F18" s="60" t="s">
        <v>258</v>
      </c>
      <c r="G18" s="110">
        <f t="shared" si="2"/>
        <v>6200000</v>
      </c>
      <c r="H18" s="111">
        <v>6200000</v>
      </c>
      <c r="I18" s="114"/>
      <c r="J18" s="114"/>
    </row>
    <row r="19" spans="1:10" s="6" customFormat="1" ht="75" customHeight="1">
      <c r="A19" s="61" t="s">
        <v>97</v>
      </c>
      <c r="B19" s="62" t="s">
        <v>89</v>
      </c>
      <c r="C19" s="61" t="s">
        <v>90</v>
      </c>
      <c r="D19" s="63" t="s">
        <v>91</v>
      </c>
      <c r="E19" s="146" t="s">
        <v>225</v>
      </c>
      <c r="F19" s="60" t="s">
        <v>259</v>
      </c>
      <c r="G19" s="106">
        <f t="shared" si="2"/>
        <v>3000000</v>
      </c>
      <c r="H19" s="107">
        <v>3000000</v>
      </c>
      <c r="I19" s="108"/>
      <c r="J19" s="108"/>
    </row>
    <row r="20" spans="1:10" s="10" customFormat="1" ht="78.75" customHeight="1">
      <c r="A20" s="78" t="s">
        <v>97</v>
      </c>
      <c r="B20" s="79" t="s">
        <v>89</v>
      </c>
      <c r="C20" s="78" t="s">
        <v>90</v>
      </c>
      <c r="D20" s="63" t="s">
        <v>91</v>
      </c>
      <c r="E20" s="146" t="s">
        <v>203</v>
      </c>
      <c r="F20" s="60" t="s">
        <v>260</v>
      </c>
      <c r="G20" s="110">
        <f t="shared" si="2"/>
        <v>400000</v>
      </c>
      <c r="H20" s="111">
        <v>400000</v>
      </c>
      <c r="I20" s="114"/>
      <c r="J20" s="114"/>
    </row>
    <row r="21" spans="1:10" s="10" customFormat="1" ht="78" customHeight="1">
      <c r="A21" s="78" t="s">
        <v>97</v>
      </c>
      <c r="B21" s="79" t="s">
        <v>89</v>
      </c>
      <c r="C21" s="79" t="s">
        <v>90</v>
      </c>
      <c r="D21" s="63" t="s">
        <v>91</v>
      </c>
      <c r="E21" s="146" t="s">
        <v>204</v>
      </c>
      <c r="F21" s="60" t="s">
        <v>205</v>
      </c>
      <c r="G21" s="110">
        <f t="shared" si="2"/>
        <v>34800000</v>
      </c>
      <c r="H21" s="111">
        <v>34800000</v>
      </c>
      <c r="I21" s="114"/>
      <c r="J21" s="114"/>
    </row>
    <row r="22" spans="1:10" s="57" customFormat="1" ht="81" customHeight="1">
      <c r="A22" s="61" t="s">
        <v>97</v>
      </c>
      <c r="B22" s="62" t="s">
        <v>89</v>
      </c>
      <c r="C22" s="85" t="s">
        <v>90</v>
      </c>
      <c r="D22" s="146" t="s">
        <v>91</v>
      </c>
      <c r="E22" s="146" t="s">
        <v>251</v>
      </c>
      <c r="F22" s="60"/>
      <c r="G22" s="106">
        <f t="shared" si="2"/>
        <v>2118000</v>
      </c>
      <c r="H22" s="108">
        <v>2118000</v>
      </c>
      <c r="I22" s="108"/>
      <c r="J22" s="108"/>
    </row>
    <row r="23" spans="1:10" s="57" customFormat="1" ht="81" customHeight="1">
      <c r="A23" s="61" t="s">
        <v>216</v>
      </c>
      <c r="B23" s="62" t="s">
        <v>157</v>
      </c>
      <c r="C23" s="61" t="s">
        <v>55</v>
      </c>
      <c r="D23" s="146" t="s">
        <v>192</v>
      </c>
      <c r="E23" s="134" t="s">
        <v>252</v>
      </c>
      <c r="F23" s="60"/>
      <c r="G23" s="106">
        <f t="shared" si="2"/>
        <v>80000000</v>
      </c>
      <c r="H23" s="108">
        <v>80000000</v>
      </c>
      <c r="I23" s="108"/>
      <c r="J23" s="108"/>
    </row>
    <row r="24" spans="1:10" s="57" customFormat="1" ht="71.25" customHeight="1">
      <c r="A24" s="61" t="s">
        <v>99</v>
      </c>
      <c r="B24" s="62" t="s">
        <v>47</v>
      </c>
      <c r="C24" s="85" t="s">
        <v>48</v>
      </c>
      <c r="D24" s="146" t="s">
        <v>214</v>
      </c>
      <c r="E24" s="146" t="s">
        <v>287</v>
      </c>
      <c r="F24" s="60" t="s">
        <v>288</v>
      </c>
      <c r="G24" s="106">
        <f t="shared" si="2"/>
        <v>2000000</v>
      </c>
      <c r="H24" s="108">
        <v>2000000</v>
      </c>
      <c r="I24" s="108"/>
      <c r="J24" s="108"/>
    </row>
    <row r="25" spans="1:10" s="11" customFormat="1" ht="82.5" customHeight="1">
      <c r="A25" s="61" t="s">
        <v>99</v>
      </c>
      <c r="B25" s="62" t="s">
        <v>47</v>
      </c>
      <c r="C25" s="85" t="s">
        <v>48</v>
      </c>
      <c r="D25" s="146" t="s">
        <v>214</v>
      </c>
      <c r="E25" s="146" t="s">
        <v>117</v>
      </c>
      <c r="F25" s="60" t="s">
        <v>139</v>
      </c>
      <c r="G25" s="110">
        <f t="shared" si="2"/>
        <v>25242500</v>
      </c>
      <c r="H25" s="114">
        <v>25242500</v>
      </c>
      <c r="I25" s="114"/>
      <c r="J25" s="114"/>
    </row>
    <row r="26" spans="1:10" s="11" customFormat="1" ht="30" customHeight="1">
      <c r="A26" s="64" t="s">
        <v>176</v>
      </c>
      <c r="B26" s="54"/>
      <c r="C26" s="54"/>
      <c r="D26" s="157" t="s">
        <v>122</v>
      </c>
      <c r="E26" s="157"/>
      <c r="F26" s="66"/>
      <c r="G26" s="67">
        <f>G27</f>
        <v>18065700</v>
      </c>
      <c r="H26" s="67">
        <f t="shared" ref="H26:J26" si="3">H27</f>
        <v>18065700</v>
      </c>
      <c r="I26" s="67">
        <f t="shared" si="3"/>
        <v>0</v>
      </c>
      <c r="J26" s="67">
        <f t="shared" si="3"/>
        <v>0</v>
      </c>
    </row>
    <row r="27" spans="1:10" s="11" customFormat="1" ht="30" customHeight="1">
      <c r="A27" s="64" t="s">
        <v>111</v>
      </c>
      <c r="B27" s="54"/>
      <c r="C27" s="54"/>
      <c r="D27" s="157" t="s">
        <v>122</v>
      </c>
      <c r="E27" s="157"/>
      <c r="F27" s="66"/>
      <c r="G27" s="67">
        <f>G28+G29+G30</f>
        <v>18065700</v>
      </c>
      <c r="H27" s="67">
        <f t="shared" ref="H27:J27" si="4">H28+H29+H30</f>
        <v>18065700</v>
      </c>
      <c r="I27" s="67">
        <f t="shared" si="4"/>
        <v>0</v>
      </c>
      <c r="J27" s="67">
        <f t="shared" si="4"/>
        <v>0</v>
      </c>
    </row>
    <row r="28" spans="1:10" s="11" customFormat="1" ht="86.25" customHeight="1">
      <c r="A28" s="62" t="s">
        <v>112</v>
      </c>
      <c r="B28" s="62" t="s">
        <v>113</v>
      </c>
      <c r="C28" s="62" t="s">
        <v>49</v>
      </c>
      <c r="D28" s="63" t="s">
        <v>50</v>
      </c>
      <c r="E28" s="146" t="s">
        <v>190</v>
      </c>
      <c r="F28" s="68" t="s">
        <v>199</v>
      </c>
      <c r="G28" s="106">
        <f>H28+I28</f>
        <v>17796700</v>
      </c>
      <c r="H28" s="108">
        <v>17796700</v>
      </c>
      <c r="I28" s="108"/>
      <c r="J28" s="108"/>
    </row>
    <row r="29" spans="1:10" s="11" customFormat="1" ht="170.25" customHeight="1">
      <c r="A29" s="79" t="s">
        <v>112</v>
      </c>
      <c r="B29" s="79" t="s">
        <v>113</v>
      </c>
      <c r="C29" s="80" t="s">
        <v>49</v>
      </c>
      <c r="D29" s="68" t="s">
        <v>50</v>
      </c>
      <c r="E29" s="69" t="s">
        <v>138</v>
      </c>
      <c r="F29" s="68" t="s">
        <v>143</v>
      </c>
      <c r="G29" s="106">
        <f>H29+I29</f>
        <v>149000</v>
      </c>
      <c r="H29" s="114">
        <v>149000</v>
      </c>
      <c r="I29" s="114"/>
      <c r="J29" s="114"/>
    </row>
    <row r="30" spans="1:10" s="11" customFormat="1" ht="67.5" customHeight="1">
      <c r="A30" s="79" t="s">
        <v>112</v>
      </c>
      <c r="B30" s="79" t="s">
        <v>113</v>
      </c>
      <c r="C30" s="80" t="s">
        <v>49</v>
      </c>
      <c r="D30" s="68" t="s">
        <v>50</v>
      </c>
      <c r="E30" s="150" t="s">
        <v>137</v>
      </c>
      <c r="F30" s="70" t="s">
        <v>188</v>
      </c>
      <c r="G30" s="106">
        <f>H30+I30</f>
        <v>120000</v>
      </c>
      <c r="H30" s="114">
        <v>120000</v>
      </c>
      <c r="I30" s="114"/>
      <c r="J30" s="114"/>
    </row>
    <row r="31" spans="1:10" s="11" customFormat="1" ht="30.75" customHeight="1">
      <c r="A31" s="64" t="s">
        <v>178</v>
      </c>
      <c r="B31" s="54"/>
      <c r="C31" s="55"/>
      <c r="D31" s="171" t="s">
        <v>43</v>
      </c>
      <c r="E31" s="172"/>
      <c r="F31" s="66"/>
      <c r="G31" s="127">
        <f>G32</f>
        <v>66302000</v>
      </c>
      <c r="H31" s="127">
        <f>H32</f>
        <v>66302000</v>
      </c>
      <c r="I31" s="127">
        <f>SUM(I32:I36)</f>
        <v>0</v>
      </c>
      <c r="J31" s="127">
        <f>SUM(J32:J36)</f>
        <v>0</v>
      </c>
    </row>
    <row r="32" spans="1:10" s="11" customFormat="1" ht="30.75" customHeight="1">
      <c r="A32" s="64" t="s">
        <v>163</v>
      </c>
      <c r="B32" s="54"/>
      <c r="C32" s="55"/>
      <c r="D32" s="157" t="s">
        <v>43</v>
      </c>
      <c r="E32" s="157"/>
      <c r="F32" s="66"/>
      <c r="G32" s="127">
        <f>SUM(G33:G36)</f>
        <v>66302000</v>
      </c>
      <c r="H32" s="127">
        <f>SUM(H33:H36)</f>
        <v>66302000</v>
      </c>
      <c r="I32" s="127">
        <f>SUM(I33:I36)</f>
        <v>0</v>
      </c>
      <c r="J32" s="127">
        <f>SUM(J33:J36)</f>
        <v>0</v>
      </c>
    </row>
    <row r="33" spans="1:10" s="57" customFormat="1" ht="102.75" customHeight="1">
      <c r="A33" s="109" t="s">
        <v>37</v>
      </c>
      <c r="B33" s="118">
        <v>2152</v>
      </c>
      <c r="C33" s="119" t="s">
        <v>38</v>
      </c>
      <c r="D33" s="120" t="s">
        <v>39</v>
      </c>
      <c r="E33" s="146" t="s">
        <v>289</v>
      </c>
      <c r="F33" s="146" t="s">
        <v>290</v>
      </c>
      <c r="G33" s="128">
        <f>H33+I33</f>
        <v>24202000</v>
      </c>
      <c r="H33" s="129">
        <f>22702000+1500000</f>
        <v>24202000</v>
      </c>
      <c r="I33" s="129"/>
      <c r="J33" s="129"/>
    </row>
    <row r="34" spans="1:10" s="57" customFormat="1" ht="101.25" customHeight="1">
      <c r="A34" s="109" t="s">
        <v>37</v>
      </c>
      <c r="B34" s="109" t="s">
        <v>36</v>
      </c>
      <c r="C34" s="119" t="s">
        <v>38</v>
      </c>
      <c r="D34" s="120" t="s">
        <v>39</v>
      </c>
      <c r="E34" s="125" t="s">
        <v>250</v>
      </c>
      <c r="F34" s="146" t="s">
        <v>284</v>
      </c>
      <c r="G34" s="128">
        <f t="shared" ref="G34:G36" si="5">H34+I34</f>
        <v>600000</v>
      </c>
      <c r="H34" s="130">
        <v>600000</v>
      </c>
      <c r="I34" s="129"/>
      <c r="J34" s="129"/>
    </row>
    <row r="35" spans="1:10" s="11" customFormat="1" ht="159" customHeight="1">
      <c r="A35" s="121" t="s">
        <v>37</v>
      </c>
      <c r="B35" s="122">
        <v>2152</v>
      </c>
      <c r="C35" s="123" t="s">
        <v>38</v>
      </c>
      <c r="D35" s="124" t="s">
        <v>39</v>
      </c>
      <c r="E35" s="126" t="s">
        <v>138</v>
      </c>
      <c r="F35" s="68" t="s">
        <v>144</v>
      </c>
      <c r="G35" s="131">
        <f t="shared" si="5"/>
        <v>1500000</v>
      </c>
      <c r="H35" s="132">
        <v>1500000</v>
      </c>
      <c r="I35" s="132"/>
      <c r="J35" s="132"/>
    </row>
    <row r="36" spans="1:10" s="57" customFormat="1" ht="101.25" customHeight="1">
      <c r="A36" s="109" t="s">
        <v>37</v>
      </c>
      <c r="B36" s="109" t="s">
        <v>36</v>
      </c>
      <c r="C36" s="119" t="s">
        <v>38</v>
      </c>
      <c r="D36" s="120" t="s">
        <v>39</v>
      </c>
      <c r="E36" s="120" t="s">
        <v>249</v>
      </c>
      <c r="F36" s="146" t="s">
        <v>285</v>
      </c>
      <c r="G36" s="128">
        <f t="shared" si="5"/>
        <v>40000000</v>
      </c>
      <c r="H36" s="129">
        <v>40000000</v>
      </c>
      <c r="I36" s="129"/>
      <c r="J36" s="129"/>
    </row>
    <row r="37" spans="1:10" s="3" customFormat="1" ht="28.5" customHeight="1">
      <c r="A37" s="64" t="s">
        <v>179</v>
      </c>
      <c r="B37" s="64"/>
      <c r="C37" s="64"/>
      <c r="D37" s="173" t="s">
        <v>42</v>
      </c>
      <c r="E37" s="173"/>
      <c r="F37" s="66"/>
      <c r="G37" s="67">
        <f>G38</f>
        <v>27594200</v>
      </c>
      <c r="H37" s="67">
        <f t="shared" ref="H37:J37" si="6">H38</f>
        <v>27594200</v>
      </c>
      <c r="I37" s="67">
        <f t="shared" si="6"/>
        <v>0</v>
      </c>
      <c r="J37" s="67">
        <f t="shared" si="6"/>
        <v>0</v>
      </c>
    </row>
    <row r="38" spans="1:10" s="3" customFormat="1" ht="28.5" customHeight="1">
      <c r="A38" s="64" t="s">
        <v>164</v>
      </c>
      <c r="B38" s="64"/>
      <c r="C38" s="64"/>
      <c r="D38" s="173" t="s">
        <v>42</v>
      </c>
      <c r="E38" s="173"/>
      <c r="F38" s="66"/>
      <c r="G38" s="67">
        <f>G39+G41+G42+G43+G40</f>
        <v>27594200</v>
      </c>
      <c r="H38" s="67">
        <f t="shared" ref="H38:J38" si="7">H39+H41+H42+H43+H40</f>
        <v>27594200</v>
      </c>
      <c r="I38" s="67">
        <f t="shared" si="7"/>
        <v>0</v>
      </c>
      <c r="J38" s="67">
        <f t="shared" si="7"/>
        <v>0</v>
      </c>
    </row>
    <row r="39" spans="1:10" s="3" customFormat="1" ht="55.5" customHeight="1">
      <c r="A39" s="79" t="s">
        <v>53</v>
      </c>
      <c r="B39" s="79" t="s">
        <v>34</v>
      </c>
      <c r="C39" s="79" t="s">
        <v>33</v>
      </c>
      <c r="D39" s="86" t="s">
        <v>35</v>
      </c>
      <c r="E39" s="68" t="s">
        <v>148</v>
      </c>
      <c r="F39" s="70" t="s">
        <v>232</v>
      </c>
      <c r="G39" s="110">
        <f>H39</f>
        <v>1300000</v>
      </c>
      <c r="H39" s="111">
        <v>1300000</v>
      </c>
      <c r="I39" s="106"/>
      <c r="J39" s="106"/>
    </row>
    <row r="40" spans="1:10" s="3" customFormat="1" ht="55.5" customHeight="1">
      <c r="A40" s="62" t="s">
        <v>53</v>
      </c>
      <c r="B40" s="62" t="s">
        <v>34</v>
      </c>
      <c r="C40" s="62" t="s">
        <v>33</v>
      </c>
      <c r="D40" s="63" t="s">
        <v>35</v>
      </c>
      <c r="E40" s="149" t="s">
        <v>273</v>
      </c>
      <c r="F40" s="101" t="s">
        <v>257</v>
      </c>
      <c r="G40" s="110">
        <f>H40</f>
        <v>1000000</v>
      </c>
      <c r="H40" s="111">
        <v>1000000</v>
      </c>
      <c r="I40" s="106"/>
      <c r="J40" s="106"/>
    </row>
    <row r="41" spans="1:10" s="11" customFormat="1" ht="104.25" customHeight="1">
      <c r="A41" s="79" t="s">
        <v>54</v>
      </c>
      <c r="B41" s="79" t="s">
        <v>51</v>
      </c>
      <c r="C41" s="79" t="s">
        <v>31</v>
      </c>
      <c r="D41" s="86" t="s">
        <v>52</v>
      </c>
      <c r="E41" s="168" t="s">
        <v>151</v>
      </c>
      <c r="F41" s="168" t="s">
        <v>149</v>
      </c>
      <c r="G41" s="110">
        <f>H41+I41</f>
        <v>5000000</v>
      </c>
      <c r="H41" s="111">
        <v>5000000</v>
      </c>
      <c r="I41" s="114"/>
      <c r="J41" s="114"/>
    </row>
    <row r="42" spans="1:10" s="11" customFormat="1" ht="47.25" customHeight="1">
      <c r="A42" s="79" t="s">
        <v>53</v>
      </c>
      <c r="B42" s="79" t="s">
        <v>34</v>
      </c>
      <c r="C42" s="79" t="s">
        <v>33</v>
      </c>
      <c r="D42" s="86" t="s">
        <v>35</v>
      </c>
      <c r="E42" s="169"/>
      <c r="F42" s="169"/>
      <c r="G42" s="110">
        <f>H42+I42</f>
        <v>16040000</v>
      </c>
      <c r="H42" s="111">
        <v>16040000</v>
      </c>
      <c r="I42" s="114"/>
      <c r="J42" s="114"/>
    </row>
    <row r="43" spans="1:10" s="11" customFormat="1" ht="36" customHeight="1">
      <c r="A43" s="79" t="s">
        <v>118</v>
      </c>
      <c r="B43" s="79" t="s">
        <v>102</v>
      </c>
      <c r="C43" s="79" t="s">
        <v>89</v>
      </c>
      <c r="D43" s="86" t="s">
        <v>193</v>
      </c>
      <c r="E43" s="170"/>
      <c r="F43" s="170"/>
      <c r="G43" s="110">
        <f>H43+I43</f>
        <v>4254200</v>
      </c>
      <c r="H43" s="111">
        <v>4254200</v>
      </c>
      <c r="I43" s="114"/>
      <c r="J43" s="114"/>
    </row>
    <row r="44" spans="1:10" s="11" customFormat="1" ht="27" customHeight="1">
      <c r="A44" s="64" t="s">
        <v>180</v>
      </c>
      <c r="B44" s="64"/>
      <c r="C44" s="64"/>
      <c r="D44" s="173" t="s">
        <v>40</v>
      </c>
      <c r="E44" s="173"/>
      <c r="F44" s="140"/>
      <c r="G44" s="67">
        <f>G45</f>
        <v>110000</v>
      </c>
      <c r="H44" s="67">
        <f t="shared" ref="H44:J45" si="8">H45</f>
        <v>110000</v>
      </c>
      <c r="I44" s="67">
        <f t="shared" si="8"/>
        <v>0</v>
      </c>
      <c r="J44" s="67">
        <f t="shared" si="8"/>
        <v>0</v>
      </c>
    </row>
    <row r="45" spans="1:10" s="11" customFormat="1" ht="27" customHeight="1">
      <c r="A45" s="64" t="s">
        <v>28</v>
      </c>
      <c r="B45" s="64"/>
      <c r="C45" s="64"/>
      <c r="D45" s="173" t="s">
        <v>40</v>
      </c>
      <c r="E45" s="173"/>
      <c r="F45" s="140"/>
      <c r="G45" s="67">
        <f>G46</f>
        <v>110000</v>
      </c>
      <c r="H45" s="67">
        <f t="shared" si="8"/>
        <v>110000</v>
      </c>
      <c r="I45" s="67">
        <f t="shared" si="8"/>
        <v>0</v>
      </c>
      <c r="J45" s="67">
        <f t="shared" si="8"/>
        <v>0</v>
      </c>
    </row>
    <row r="46" spans="1:10" s="57" customFormat="1" ht="97.5" customHeight="1">
      <c r="A46" s="62" t="s">
        <v>29</v>
      </c>
      <c r="B46" s="62" t="s">
        <v>30</v>
      </c>
      <c r="C46" s="62" t="s">
        <v>31</v>
      </c>
      <c r="D46" s="112" t="s">
        <v>32</v>
      </c>
      <c r="E46" s="151" t="s">
        <v>248</v>
      </c>
      <c r="F46" s="151"/>
      <c r="G46" s="106">
        <f>H46+I46</f>
        <v>110000</v>
      </c>
      <c r="H46" s="107">
        <v>110000</v>
      </c>
      <c r="I46" s="108"/>
      <c r="J46" s="108"/>
    </row>
    <row r="47" spans="1:10" s="11" customFormat="1" ht="27" customHeight="1">
      <c r="A47" s="64" t="s">
        <v>181</v>
      </c>
      <c r="B47" s="64"/>
      <c r="C47" s="65"/>
      <c r="D47" s="174" t="s">
        <v>41</v>
      </c>
      <c r="E47" s="174"/>
      <c r="F47" s="66"/>
      <c r="G47" s="67">
        <f>G48</f>
        <v>4500000</v>
      </c>
      <c r="H47" s="67">
        <f t="shared" ref="H47:J47" si="9">H48</f>
        <v>4500000</v>
      </c>
      <c r="I47" s="67">
        <f t="shared" si="9"/>
        <v>0</v>
      </c>
      <c r="J47" s="67">
        <f t="shared" si="9"/>
        <v>0</v>
      </c>
    </row>
    <row r="48" spans="1:10" s="11" customFormat="1" ht="27" customHeight="1">
      <c r="A48" s="64" t="s">
        <v>19</v>
      </c>
      <c r="B48" s="64"/>
      <c r="C48" s="65"/>
      <c r="D48" s="174" t="s">
        <v>41</v>
      </c>
      <c r="E48" s="174"/>
      <c r="F48" s="66"/>
      <c r="G48" s="67">
        <f>G49+G50+G51+G52+G53</f>
        <v>4500000</v>
      </c>
      <c r="H48" s="67">
        <f t="shared" ref="H48:J48" si="10">H49+H50+H51+H52+H53</f>
        <v>4500000</v>
      </c>
      <c r="I48" s="67">
        <f t="shared" si="10"/>
        <v>0</v>
      </c>
      <c r="J48" s="67">
        <f t="shared" si="10"/>
        <v>0</v>
      </c>
    </row>
    <row r="49" spans="1:10" s="11" customFormat="1" ht="64.5" customHeight="1">
      <c r="A49" s="87" t="s">
        <v>23</v>
      </c>
      <c r="B49" s="87" t="s">
        <v>5</v>
      </c>
      <c r="C49" s="87" t="s">
        <v>2</v>
      </c>
      <c r="D49" s="88" t="s">
        <v>22</v>
      </c>
      <c r="E49" s="71" t="s">
        <v>114</v>
      </c>
      <c r="F49" s="71" t="s">
        <v>152</v>
      </c>
      <c r="G49" s="102">
        <f>H49+I49</f>
        <v>1900000</v>
      </c>
      <c r="H49" s="103">
        <v>1900000</v>
      </c>
      <c r="I49" s="56"/>
      <c r="J49" s="56"/>
    </row>
    <row r="50" spans="1:10" s="11" customFormat="1" ht="68.25" customHeight="1">
      <c r="A50" s="62" t="s">
        <v>261</v>
      </c>
      <c r="B50" s="62" t="s">
        <v>5</v>
      </c>
      <c r="C50" s="62" t="s">
        <v>2</v>
      </c>
      <c r="D50" s="104" t="s">
        <v>22</v>
      </c>
      <c r="E50" s="72" t="s">
        <v>262</v>
      </c>
      <c r="F50" s="72" t="s">
        <v>263</v>
      </c>
      <c r="G50" s="102">
        <f>H50+I50</f>
        <v>80000</v>
      </c>
      <c r="H50" s="103">
        <v>80000</v>
      </c>
      <c r="I50" s="56"/>
      <c r="J50" s="56"/>
    </row>
    <row r="51" spans="1:10" s="11" customFormat="1" ht="68.25" customHeight="1">
      <c r="A51" s="62" t="s">
        <v>261</v>
      </c>
      <c r="B51" s="62" t="s">
        <v>5</v>
      </c>
      <c r="C51" s="62" t="s">
        <v>2</v>
      </c>
      <c r="D51" s="104" t="s">
        <v>22</v>
      </c>
      <c r="E51" s="72" t="s">
        <v>253</v>
      </c>
      <c r="F51" s="72" t="s">
        <v>254</v>
      </c>
      <c r="G51" s="102">
        <f>H51+I51</f>
        <v>170000</v>
      </c>
      <c r="H51" s="103">
        <v>170000</v>
      </c>
      <c r="I51" s="105"/>
      <c r="J51" s="105"/>
    </row>
    <row r="52" spans="1:10" s="11" customFormat="1" ht="64.5" customHeight="1">
      <c r="A52" s="87" t="s">
        <v>21</v>
      </c>
      <c r="B52" s="87" t="s">
        <v>20</v>
      </c>
      <c r="C52" s="87" t="s">
        <v>3</v>
      </c>
      <c r="D52" s="88" t="s">
        <v>105</v>
      </c>
      <c r="E52" s="72" t="s">
        <v>116</v>
      </c>
      <c r="F52" s="72" t="s">
        <v>187</v>
      </c>
      <c r="G52" s="102">
        <f t="shared" ref="G52:G53" si="11">H52+I52</f>
        <v>500000</v>
      </c>
      <c r="H52" s="103">
        <v>500000</v>
      </c>
      <c r="I52" s="56"/>
      <c r="J52" s="56"/>
    </row>
    <row r="53" spans="1:10" s="11" customFormat="1" ht="78" customHeight="1">
      <c r="A53" s="87" t="s">
        <v>6</v>
      </c>
      <c r="B53" s="87" t="s">
        <v>7</v>
      </c>
      <c r="C53" s="87" t="s">
        <v>3</v>
      </c>
      <c r="D53" s="89" t="s">
        <v>8</v>
      </c>
      <c r="E53" s="72" t="s">
        <v>115</v>
      </c>
      <c r="F53" s="72" t="s">
        <v>200</v>
      </c>
      <c r="G53" s="102">
        <f t="shared" si="11"/>
        <v>1850000</v>
      </c>
      <c r="H53" s="103">
        <v>1850000</v>
      </c>
      <c r="I53" s="56"/>
      <c r="J53" s="56"/>
    </row>
    <row r="54" spans="1:10" s="11" customFormat="1" ht="29.25" customHeight="1">
      <c r="A54" s="64" t="s">
        <v>177</v>
      </c>
      <c r="B54" s="64"/>
      <c r="C54" s="64"/>
      <c r="D54" s="167" t="s">
        <v>121</v>
      </c>
      <c r="E54" s="167"/>
      <c r="F54" s="66"/>
      <c r="G54" s="67">
        <f>G55</f>
        <v>13230400</v>
      </c>
      <c r="H54" s="67">
        <f t="shared" ref="H54:J54" si="12">H55</f>
        <v>13230400</v>
      </c>
      <c r="I54" s="67">
        <f t="shared" si="12"/>
        <v>0</v>
      </c>
      <c r="J54" s="67">
        <f t="shared" si="12"/>
        <v>0</v>
      </c>
    </row>
    <row r="55" spans="1:10" s="11" customFormat="1" ht="29.25" customHeight="1">
      <c r="A55" s="64" t="s">
        <v>24</v>
      </c>
      <c r="B55" s="64"/>
      <c r="C55" s="64"/>
      <c r="D55" s="167" t="s">
        <v>121</v>
      </c>
      <c r="E55" s="167"/>
      <c r="F55" s="66"/>
      <c r="G55" s="67">
        <f>G56+G57+G58+G59</f>
        <v>13230400</v>
      </c>
      <c r="H55" s="67">
        <f t="shared" ref="H55:J55" si="13">H56+H57+H58+H59</f>
        <v>13230400</v>
      </c>
      <c r="I55" s="67">
        <f t="shared" si="13"/>
        <v>0</v>
      </c>
      <c r="J55" s="67">
        <f t="shared" si="13"/>
        <v>0</v>
      </c>
    </row>
    <row r="56" spans="1:10" s="57" customFormat="1" ht="103.5" customHeight="1">
      <c r="A56" s="62" t="s">
        <v>127</v>
      </c>
      <c r="B56" s="62" t="s">
        <v>128</v>
      </c>
      <c r="C56" s="62" t="s">
        <v>31</v>
      </c>
      <c r="D56" s="115" t="s">
        <v>129</v>
      </c>
      <c r="E56" s="151" t="s">
        <v>242</v>
      </c>
      <c r="F56" s="60" t="s">
        <v>243</v>
      </c>
      <c r="G56" s="106">
        <f>H56+I56</f>
        <v>1000000</v>
      </c>
      <c r="H56" s="107">
        <v>1000000</v>
      </c>
      <c r="I56" s="29"/>
      <c r="J56" s="29"/>
    </row>
    <row r="57" spans="1:10" s="57" customFormat="1" ht="97.5" customHeight="1">
      <c r="A57" s="62" t="s">
        <v>236</v>
      </c>
      <c r="B57" s="62" t="s">
        <v>235</v>
      </c>
      <c r="C57" s="61" t="s">
        <v>31</v>
      </c>
      <c r="D57" s="113" t="s">
        <v>237</v>
      </c>
      <c r="E57" s="151" t="s">
        <v>264</v>
      </c>
      <c r="F57" s="60" t="s">
        <v>268</v>
      </c>
      <c r="G57" s="106">
        <f>H57+I57</f>
        <v>400000</v>
      </c>
      <c r="H57" s="107">
        <v>400000</v>
      </c>
      <c r="I57" s="29"/>
      <c r="J57" s="29"/>
    </row>
    <row r="58" spans="1:10" s="11" customFormat="1" ht="81.75" customHeight="1">
      <c r="A58" s="62" t="s">
        <v>266</v>
      </c>
      <c r="B58" s="62" t="s">
        <v>265</v>
      </c>
      <c r="C58" s="61" t="s">
        <v>31</v>
      </c>
      <c r="D58" s="113" t="s">
        <v>267</v>
      </c>
      <c r="E58" s="150" t="s">
        <v>137</v>
      </c>
      <c r="F58" s="70" t="s">
        <v>188</v>
      </c>
      <c r="G58" s="110">
        <f t="shared" ref="G58:G59" si="14">H58+I58</f>
        <v>1930400</v>
      </c>
      <c r="H58" s="111">
        <v>1930400</v>
      </c>
      <c r="I58" s="21"/>
      <c r="J58" s="21"/>
    </row>
    <row r="59" spans="1:10" s="11" customFormat="1" ht="83.25" customHeight="1">
      <c r="A59" s="79" t="s">
        <v>25</v>
      </c>
      <c r="B59" s="79" t="s">
        <v>26</v>
      </c>
      <c r="C59" s="79" t="s">
        <v>27</v>
      </c>
      <c r="D59" s="90" t="s">
        <v>150</v>
      </c>
      <c r="E59" s="150" t="s">
        <v>123</v>
      </c>
      <c r="F59" s="70" t="s">
        <v>147</v>
      </c>
      <c r="G59" s="110">
        <f t="shared" si="14"/>
        <v>9900000</v>
      </c>
      <c r="H59" s="111">
        <v>9900000</v>
      </c>
      <c r="I59" s="21"/>
      <c r="J59" s="21"/>
    </row>
    <row r="60" spans="1:10" s="11" customFormat="1" ht="48.75" customHeight="1">
      <c r="A60" s="64" t="s">
        <v>106</v>
      </c>
      <c r="B60" s="64"/>
      <c r="C60" s="65"/>
      <c r="D60" s="157" t="s">
        <v>109</v>
      </c>
      <c r="E60" s="157"/>
      <c r="F60" s="66"/>
      <c r="G60" s="127">
        <f>G61</f>
        <v>2502000</v>
      </c>
      <c r="H60" s="127">
        <f t="shared" ref="H60:J60" si="15">H61</f>
        <v>1802000</v>
      </c>
      <c r="I60" s="127">
        <f t="shared" si="15"/>
        <v>700000</v>
      </c>
      <c r="J60" s="127">
        <f t="shared" si="15"/>
        <v>0</v>
      </c>
    </row>
    <row r="61" spans="1:10" s="11" customFormat="1" ht="48.75" customHeight="1">
      <c r="A61" s="64" t="s">
        <v>169</v>
      </c>
      <c r="B61" s="64"/>
      <c r="C61" s="65"/>
      <c r="D61" s="157" t="s">
        <v>109</v>
      </c>
      <c r="E61" s="157"/>
      <c r="F61" s="66"/>
      <c r="G61" s="127">
        <f>G62+G63</f>
        <v>2502000</v>
      </c>
      <c r="H61" s="127">
        <f>H62+H63</f>
        <v>1802000</v>
      </c>
      <c r="I61" s="127">
        <f t="shared" ref="I61:J61" si="16">I62+I63</f>
        <v>700000</v>
      </c>
      <c r="J61" s="127">
        <f t="shared" si="16"/>
        <v>0</v>
      </c>
    </row>
    <row r="62" spans="1:10" s="57" customFormat="1" ht="100.5" customHeight="1">
      <c r="A62" s="62" t="s">
        <v>211</v>
      </c>
      <c r="B62" s="62" t="s">
        <v>212</v>
      </c>
      <c r="C62" s="62" t="s">
        <v>3</v>
      </c>
      <c r="D62" s="63" t="s">
        <v>215</v>
      </c>
      <c r="E62" s="146" t="s">
        <v>247</v>
      </c>
      <c r="F62" s="146" t="s">
        <v>274</v>
      </c>
      <c r="G62" s="106">
        <f>H62+I62</f>
        <v>703000</v>
      </c>
      <c r="H62" s="107">
        <v>703000</v>
      </c>
      <c r="I62" s="108"/>
      <c r="J62" s="108"/>
    </row>
    <row r="63" spans="1:10" s="57" customFormat="1" ht="52.5" customHeight="1">
      <c r="A63" s="62" t="s">
        <v>269</v>
      </c>
      <c r="B63" s="62" t="s">
        <v>65</v>
      </c>
      <c r="C63" s="62"/>
      <c r="D63" s="63" t="s">
        <v>66</v>
      </c>
      <c r="E63" s="175" t="s">
        <v>246</v>
      </c>
      <c r="F63" s="175" t="s">
        <v>275</v>
      </c>
      <c r="G63" s="106">
        <f t="shared" ref="G63:G65" si="17">H63+I63</f>
        <v>1799000</v>
      </c>
      <c r="H63" s="107">
        <v>1099000</v>
      </c>
      <c r="I63" s="107">
        <v>700000</v>
      </c>
      <c r="J63" s="116"/>
    </row>
    <row r="64" spans="1:10" s="57" customFormat="1" ht="55.5" customHeight="1">
      <c r="A64" s="62" t="s">
        <v>270</v>
      </c>
      <c r="B64" s="62" t="s">
        <v>67</v>
      </c>
      <c r="C64" s="62" t="s">
        <v>56</v>
      </c>
      <c r="D64" s="63" t="s">
        <v>103</v>
      </c>
      <c r="E64" s="175"/>
      <c r="F64" s="175"/>
      <c r="G64" s="106">
        <f t="shared" si="17"/>
        <v>1099000</v>
      </c>
      <c r="H64" s="107">
        <v>1099000</v>
      </c>
      <c r="I64" s="108"/>
      <c r="J64" s="108"/>
    </row>
    <row r="65" spans="1:10" s="57" customFormat="1" ht="67.5" customHeight="1">
      <c r="A65" s="62" t="s">
        <v>271</v>
      </c>
      <c r="B65" s="62" t="s">
        <v>68</v>
      </c>
      <c r="C65" s="62" t="s">
        <v>56</v>
      </c>
      <c r="D65" s="63" t="s">
        <v>104</v>
      </c>
      <c r="E65" s="175"/>
      <c r="F65" s="175"/>
      <c r="G65" s="106">
        <f t="shared" si="17"/>
        <v>700000</v>
      </c>
      <c r="H65" s="107"/>
      <c r="I65" s="108">
        <v>700000</v>
      </c>
      <c r="J65" s="108"/>
    </row>
    <row r="66" spans="1:10" s="11" customFormat="1" ht="27.75" customHeight="1">
      <c r="A66" s="96" t="s">
        <v>184</v>
      </c>
      <c r="B66" s="96"/>
      <c r="C66" s="96"/>
      <c r="D66" s="176" t="s">
        <v>132</v>
      </c>
      <c r="E66" s="177"/>
      <c r="F66" s="141"/>
      <c r="G66" s="67">
        <f>G67</f>
        <v>1500000</v>
      </c>
      <c r="H66" s="67">
        <f>H67</f>
        <v>1500000</v>
      </c>
      <c r="I66" s="67">
        <f t="shared" ref="I66:J67" si="18">SUM(I67:I67)</f>
        <v>0</v>
      </c>
      <c r="J66" s="67">
        <f t="shared" si="18"/>
        <v>0</v>
      </c>
    </row>
    <row r="67" spans="1:10" s="11" customFormat="1" ht="27.75" customHeight="1">
      <c r="A67" s="96" t="s">
        <v>131</v>
      </c>
      <c r="B67" s="96"/>
      <c r="C67" s="96"/>
      <c r="D67" s="176" t="s">
        <v>132</v>
      </c>
      <c r="E67" s="177"/>
      <c r="F67" s="141"/>
      <c r="G67" s="67">
        <f>G68</f>
        <v>1500000</v>
      </c>
      <c r="H67" s="67">
        <f>H68</f>
        <v>1500000</v>
      </c>
      <c r="I67" s="67">
        <f t="shared" si="18"/>
        <v>0</v>
      </c>
      <c r="J67" s="67">
        <f t="shared" si="18"/>
        <v>0</v>
      </c>
    </row>
    <row r="68" spans="1:10" s="11" customFormat="1" ht="65.25" customHeight="1">
      <c r="A68" s="79" t="s">
        <v>133</v>
      </c>
      <c r="B68" s="79" t="s">
        <v>134</v>
      </c>
      <c r="C68" s="79" t="s">
        <v>135</v>
      </c>
      <c r="D68" s="91" t="s">
        <v>136</v>
      </c>
      <c r="E68" s="73" t="s">
        <v>213</v>
      </c>
      <c r="F68" s="146" t="s">
        <v>233</v>
      </c>
      <c r="G68" s="110">
        <f>H68+I68</f>
        <v>1500000</v>
      </c>
      <c r="H68" s="111">
        <v>1500000</v>
      </c>
      <c r="I68" s="114"/>
      <c r="J68" s="114"/>
    </row>
    <row r="69" spans="1:10" s="11" customFormat="1" ht="29.25" customHeight="1">
      <c r="A69" s="64" t="s">
        <v>183</v>
      </c>
      <c r="B69" s="64"/>
      <c r="C69" s="97"/>
      <c r="D69" s="167" t="s">
        <v>44</v>
      </c>
      <c r="E69" s="167"/>
      <c r="F69" s="66"/>
      <c r="G69" s="67">
        <f>G70</f>
        <v>1500000</v>
      </c>
      <c r="H69" s="67">
        <f t="shared" ref="H69:J69" si="19">H70</f>
        <v>1500000</v>
      </c>
      <c r="I69" s="67">
        <f t="shared" si="19"/>
        <v>0</v>
      </c>
      <c r="J69" s="67">
        <f t="shared" si="19"/>
        <v>0</v>
      </c>
    </row>
    <row r="70" spans="1:10" s="11" customFormat="1" ht="29.25" customHeight="1">
      <c r="A70" s="64" t="s">
        <v>45</v>
      </c>
      <c r="B70" s="64"/>
      <c r="C70" s="97"/>
      <c r="D70" s="167" t="s">
        <v>44</v>
      </c>
      <c r="E70" s="167"/>
      <c r="F70" s="66"/>
      <c r="G70" s="67">
        <f>G71</f>
        <v>1500000</v>
      </c>
      <c r="H70" s="67">
        <f>H71</f>
        <v>1500000</v>
      </c>
      <c r="I70" s="67">
        <f t="shared" ref="I70:J70" si="20">SUM(I71:I71)</f>
        <v>0</v>
      </c>
      <c r="J70" s="67">
        <f t="shared" si="20"/>
        <v>0</v>
      </c>
    </row>
    <row r="71" spans="1:10" s="11" customFormat="1" ht="64.5" customHeight="1">
      <c r="A71" s="79" t="s">
        <v>46</v>
      </c>
      <c r="B71" s="79" t="s">
        <v>47</v>
      </c>
      <c r="C71" s="78" t="s">
        <v>48</v>
      </c>
      <c r="D71" s="63" t="s">
        <v>214</v>
      </c>
      <c r="E71" s="146" t="s">
        <v>153</v>
      </c>
      <c r="F71" s="146" t="s">
        <v>146</v>
      </c>
      <c r="G71" s="110">
        <f>H71+I71</f>
        <v>1500000</v>
      </c>
      <c r="H71" s="111">
        <v>1500000</v>
      </c>
      <c r="I71" s="114"/>
      <c r="J71" s="114"/>
    </row>
    <row r="72" spans="1:10" s="3" customFormat="1" ht="30" customHeight="1">
      <c r="A72" s="64" t="s">
        <v>60</v>
      </c>
      <c r="B72" s="64"/>
      <c r="C72" s="65"/>
      <c r="D72" s="157" t="s">
        <v>61</v>
      </c>
      <c r="E72" s="157"/>
      <c r="F72" s="66"/>
      <c r="G72" s="67">
        <f>G73</f>
        <v>2198000</v>
      </c>
      <c r="H72" s="67">
        <f t="shared" ref="H72:J73" si="21">H73</f>
        <v>2198000</v>
      </c>
      <c r="I72" s="67">
        <f t="shared" si="21"/>
        <v>0</v>
      </c>
      <c r="J72" s="67">
        <f t="shared" si="21"/>
        <v>0</v>
      </c>
    </row>
    <row r="73" spans="1:10" s="6" customFormat="1" ht="30" customHeight="1">
      <c r="A73" s="64" t="s">
        <v>165</v>
      </c>
      <c r="B73" s="64"/>
      <c r="C73" s="65"/>
      <c r="D73" s="157" t="s">
        <v>61</v>
      </c>
      <c r="E73" s="157"/>
      <c r="F73" s="66"/>
      <c r="G73" s="67">
        <f>G74</f>
        <v>2198000</v>
      </c>
      <c r="H73" s="67">
        <f t="shared" si="21"/>
        <v>2198000</v>
      </c>
      <c r="I73" s="67">
        <f t="shared" si="21"/>
        <v>0</v>
      </c>
      <c r="J73" s="67">
        <f t="shared" si="21"/>
        <v>0</v>
      </c>
    </row>
    <row r="74" spans="1:10" s="58" customFormat="1" ht="78" customHeight="1">
      <c r="A74" s="62" t="s">
        <v>62</v>
      </c>
      <c r="B74" s="62" t="s">
        <v>63</v>
      </c>
      <c r="C74" s="62" t="s">
        <v>100</v>
      </c>
      <c r="D74" s="63" t="s">
        <v>64</v>
      </c>
      <c r="E74" s="63" t="s">
        <v>229</v>
      </c>
      <c r="F74" s="146" t="s">
        <v>230</v>
      </c>
      <c r="G74" s="106">
        <f>H74+I74</f>
        <v>2198000</v>
      </c>
      <c r="H74" s="108">
        <v>2198000</v>
      </c>
      <c r="I74" s="108"/>
      <c r="J74" s="108"/>
    </row>
    <row r="75" spans="1:10" s="6" customFormat="1" ht="27.75" customHeight="1">
      <c r="A75" s="64" t="s">
        <v>69</v>
      </c>
      <c r="B75" s="64"/>
      <c r="C75" s="65"/>
      <c r="D75" s="157" t="s">
        <v>189</v>
      </c>
      <c r="E75" s="157"/>
      <c r="F75" s="66"/>
      <c r="G75" s="67">
        <f>G76</f>
        <v>6700000</v>
      </c>
      <c r="H75" s="67">
        <f t="shared" ref="H75:J75" si="22">H76</f>
        <v>6700000</v>
      </c>
      <c r="I75" s="67">
        <f t="shared" si="22"/>
        <v>0</v>
      </c>
      <c r="J75" s="67">
        <f t="shared" si="22"/>
        <v>0</v>
      </c>
    </row>
    <row r="76" spans="1:10" s="6" customFormat="1" ht="27.75" customHeight="1">
      <c r="A76" s="64" t="s">
        <v>166</v>
      </c>
      <c r="B76" s="64"/>
      <c r="C76" s="65"/>
      <c r="D76" s="157" t="s">
        <v>189</v>
      </c>
      <c r="E76" s="157"/>
      <c r="F76" s="66"/>
      <c r="G76" s="67">
        <f>G77+G78+G79</f>
        <v>6700000</v>
      </c>
      <c r="H76" s="67">
        <f t="shared" ref="H76:J76" si="23">H77+H78+H79</f>
        <v>6700000</v>
      </c>
      <c r="I76" s="67">
        <f t="shared" si="23"/>
        <v>0</v>
      </c>
      <c r="J76" s="67">
        <f t="shared" si="23"/>
        <v>0</v>
      </c>
    </row>
    <row r="77" spans="1:10" s="30" customFormat="1" ht="80.25" customHeight="1">
      <c r="A77" s="79" t="s">
        <v>70</v>
      </c>
      <c r="B77" s="79" t="s">
        <v>71</v>
      </c>
      <c r="C77" s="79" t="s">
        <v>72</v>
      </c>
      <c r="D77" s="86" t="s">
        <v>73</v>
      </c>
      <c r="E77" s="68" t="s">
        <v>119</v>
      </c>
      <c r="F77" s="68" t="s">
        <v>154</v>
      </c>
      <c r="G77" s="110">
        <f>H77+I77</f>
        <v>1200000</v>
      </c>
      <c r="H77" s="111">
        <v>1200000</v>
      </c>
      <c r="I77" s="111"/>
      <c r="J77" s="114"/>
    </row>
    <row r="78" spans="1:10" s="30" customFormat="1" ht="86.25" customHeight="1">
      <c r="A78" s="79" t="s">
        <v>74</v>
      </c>
      <c r="B78" s="79" t="s">
        <v>75</v>
      </c>
      <c r="C78" s="79" t="s">
        <v>72</v>
      </c>
      <c r="D78" s="86" t="s">
        <v>76</v>
      </c>
      <c r="E78" s="68" t="s">
        <v>120</v>
      </c>
      <c r="F78" s="68" t="s">
        <v>155</v>
      </c>
      <c r="G78" s="110">
        <f>H78+I78</f>
        <v>1000000</v>
      </c>
      <c r="H78" s="111">
        <v>1000000</v>
      </c>
      <c r="I78" s="114"/>
      <c r="J78" s="114"/>
    </row>
    <row r="79" spans="1:10" s="58" customFormat="1" ht="95.25" customHeight="1">
      <c r="A79" s="62" t="s">
        <v>218</v>
      </c>
      <c r="B79" s="62" t="s">
        <v>217</v>
      </c>
      <c r="C79" s="62" t="s">
        <v>55</v>
      </c>
      <c r="D79" s="63" t="s">
        <v>219</v>
      </c>
      <c r="E79" s="146" t="s">
        <v>245</v>
      </c>
      <c r="F79" s="146" t="s">
        <v>276</v>
      </c>
      <c r="G79" s="106">
        <f>H79+I79</f>
        <v>4500000</v>
      </c>
      <c r="H79" s="107">
        <v>4500000</v>
      </c>
      <c r="I79" s="108"/>
      <c r="J79" s="108"/>
    </row>
    <row r="80" spans="1:10" s="6" customFormat="1" ht="29.25" customHeight="1">
      <c r="A80" s="64" t="s">
        <v>182</v>
      </c>
      <c r="B80" s="64"/>
      <c r="C80" s="65"/>
      <c r="D80" s="174" t="s">
        <v>77</v>
      </c>
      <c r="E80" s="174"/>
      <c r="F80" s="66"/>
      <c r="G80" s="67">
        <f>G81</f>
        <v>2180000</v>
      </c>
      <c r="H80" s="67">
        <f t="shared" ref="H80:J80" si="24">H81</f>
        <v>2180000</v>
      </c>
      <c r="I80" s="67">
        <f t="shared" si="24"/>
        <v>0</v>
      </c>
      <c r="J80" s="67">
        <f t="shared" si="24"/>
        <v>0</v>
      </c>
    </row>
    <row r="81" spans="1:10" s="6" customFormat="1" ht="29.25" customHeight="1">
      <c r="A81" s="64" t="s">
        <v>167</v>
      </c>
      <c r="B81" s="64"/>
      <c r="C81" s="65"/>
      <c r="D81" s="174" t="s">
        <v>77</v>
      </c>
      <c r="E81" s="174"/>
      <c r="F81" s="66"/>
      <c r="G81" s="67">
        <f>G82+G83</f>
        <v>2180000</v>
      </c>
      <c r="H81" s="67">
        <f t="shared" ref="H81:J81" si="25">H82+H83</f>
        <v>2180000</v>
      </c>
      <c r="I81" s="67">
        <f t="shared" si="25"/>
        <v>0</v>
      </c>
      <c r="J81" s="67">
        <f t="shared" si="25"/>
        <v>0</v>
      </c>
    </row>
    <row r="82" spans="1:10" s="3" customFormat="1" ht="76.5" customHeight="1">
      <c r="A82" s="62" t="s">
        <v>78</v>
      </c>
      <c r="B82" s="62" t="s">
        <v>79</v>
      </c>
      <c r="C82" s="62" t="s">
        <v>80</v>
      </c>
      <c r="D82" s="63" t="s">
        <v>81</v>
      </c>
      <c r="E82" s="74" t="s">
        <v>158</v>
      </c>
      <c r="F82" s="68" t="s">
        <v>234</v>
      </c>
      <c r="G82" s="106">
        <f>H82+I82</f>
        <v>2000000</v>
      </c>
      <c r="H82" s="108">
        <v>2000000</v>
      </c>
      <c r="I82" s="106"/>
      <c r="J82" s="106"/>
    </row>
    <row r="83" spans="1:10" s="6" customFormat="1" ht="66" customHeight="1">
      <c r="A83" s="62" t="s">
        <v>210</v>
      </c>
      <c r="B83" s="62" t="s">
        <v>159</v>
      </c>
      <c r="C83" s="62" t="s">
        <v>72</v>
      </c>
      <c r="D83" s="63" t="s">
        <v>160</v>
      </c>
      <c r="E83" s="74" t="s">
        <v>162</v>
      </c>
      <c r="F83" s="68" t="s">
        <v>161</v>
      </c>
      <c r="G83" s="106">
        <f>H83+I83</f>
        <v>180000</v>
      </c>
      <c r="H83" s="107">
        <v>180000</v>
      </c>
      <c r="I83" s="116"/>
      <c r="J83" s="116"/>
    </row>
    <row r="84" spans="1:10" s="6" customFormat="1" ht="27" customHeight="1">
      <c r="A84" s="64" t="s">
        <v>107</v>
      </c>
      <c r="B84" s="64"/>
      <c r="C84" s="97"/>
      <c r="D84" s="174" t="s">
        <v>108</v>
      </c>
      <c r="E84" s="174"/>
      <c r="F84" s="66"/>
      <c r="G84" s="67">
        <f t="shared" ref="G84:J85" si="26">G85</f>
        <v>103370000</v>
      </c>
      <c r="H84" s="67">
        <f t="shared" si="26"/>
        <v>0</v>
      </c>
      <c r="I84" s="67">
        <f t="shared" si="26"/>
        <v>103370000</v>
      </c>
      <c r="J84" s="67">
        <f t="shared" si="26"/>
        <v>0</v>
      </c>
    </row>
    <row r="85" spans="1:10" s="6" customFormat="1" ht="27" customHeight="1">
      <c r="A85" s="64" t="s">
        <v>170</v>
      </c>
      <c r="B85" s="64"/>
      <c r="C85" s="97"/>
      <c r="D85" s="174" t="s">
        <v>108</v>
      </c>
      <c r="E85" s="174"/>
      <c r="F85" s="66"/>
      <c r="G85" s="67">
        <f t="shared" si="26"/>
        <v>103370000</v>
      </c>
      <c r="H85" s="67">
        <f t="shared" si="26"/>
        <v>0</v>
      </c>
      <c r="I85" s="67">
        <f t="shared" si="26"/>
        <v>103370000</v>
      </c>
      <c r="J85" s="67">
        <f t="shared" si="26"/>
        <v>0</v>
      </c>
    </row>
    <row r="86" spans="1:10" s="58" customFormat="1" ht="105" customHeight="1">
      <c r="A86" s="62" t="s">
        <v>110</v>
      </c>
      <c r="B86" s="62" t="s">
        <v>57</v>
      </c>
      <c r="C86" s="62" t="s">
        <v>58</v>
      </c>
      <c r="D86" s="63" t="s">
        <v>59</v>
      </c>
      <c r="E86" s="146" t="s">
        <v>238</v>
      </c>
      <c r="F86" s="146" t="s">
        <v>277</v>
      </c>
      <c r="G86" s="106">
        <f>H86+I86</f>
        <v>103370000</v>
      </c>
      <c r="H86" s="107"/>
      <c r="I86" s="107">
        <v>103370000</v>
      </c>
      <c r="J86" s="107"/>
    </row>
    <row r="87" spans="1:10" s="3" customFormat="1" ht="40.5" customHeight="1">
      <c r="A87" s="64" t="s">
        <v>82</v>
      </c>
      <c r="B87" s="64"/>
      <c r="C87" s="65"/>
      <c r="D87" s="171" t="s">
        <v>228</v>
      </c>
      <c r="E87" s="172"/>
      <c r="F87" s="66"/>
      <c r="G87" s="67">
        <f>G88</f>
        <v>130839100</v>
      </c>
      <c r="H87" s="67">
        <f t="shared" ref="H87:J87" si="27">H88</f>
        <v>130839100</v>
      </c>
      <c r="I87" s="67">
        <f t="shared" si="27"/>
        <v>0</v>
      </c>
      <c r="J87" s="67">
        <f t="shared" si="27"/>
        <v>0</v>
      </c>
    </row>
    <row r="88" spans="1:10" s="31" customFormat="1" ht="41.25" customHeight="1">
      <c r="A88" s="64" t="s">
        <v>168</v>
      </c>
      <c r="B88" s="64"/>
      <c r="C88" s="65"/>
      <c r="D88" s="171" t="s">
        <v>228</v>
      </c>
      <c r="E88" s="172"/>
      <c r="F88" s="66"/>
      <c r="G88" s="67">
        <f>G89+G90+G91+G92</f>
        <v>130839100</v>
      </c>
      <c r="H88" s="67">
        <f t="shared" ref="H88:J88" si="28">H89+H90+H91+H92</f>
        <v>130839100</v>
      </c>
      <c r="I88" s="67">
        <f t="shared" si="28"/>
        <v>0</v>
      </c>
      <c r="J88" s="67">
        <f t="shared" si="28"/>
        <v>0</v>
      </c>
    </row>
    <row r="89" spans="1:10" s="59" customFormat="1" ht="60.75" customHeight="1">
      <c r="A89" s="61" t="s">
        <v>86</v>
      </c>
      <c r="B89" s="61" t="s">
        <v>87</v>
      </c>
      <c r="C89" s="92" t="s">
        <v>84</v>
      </c>
      <c r="D89" s="60" t="s">
        <v>88</v>
      </c>
      <c r="E89" s="180" t="s">
        <v>226</v>
      </c>
      <c r="F89" s="180" t="s">
        <v>227</v>
      </c>
      <c r="G89" s="106">
        <f>H89+I89</f>
        <v>13229000</v>
      </c>
      <c r="H89" s="107">
        <v>13229000</v>
      </c>
      <c r="I89" s="107"/>
      <c r="J89" s="108"/>
    </row>
    <row r="90" spans="1:10" s="59" customFormat="1" ht="37.5" customHeight="1">
      <c r="A90" s="62" t="s">
        <v>101</v>
      </c>
      <c r="B90" s="62" t="s">
        <v>83</v>
      </c>
      <c r="C90" s="62" t="s">
        <v>84</v>
      </c>
      <c r="D90" s="63" t="s">
        <v>85</v>
      </c>
      <c r="E90" s="181"/>
      <c r="F90" s="181"/>
      <c r="G90" s="106">
        <f>H90+I90</f>
        <v>8544100</v>
      </c>
      <c r="H90" s="107">
        <v>8544100</v>
      </c>
      <c r="I90" s="108"/>
      <c r="J90" s="108"/>
    </row>
    <row r="91" spans="1:10" s="59" customFormat="1" ht="74.25" customHeight="1">
      <c r="A91" s="62" t="s">
        <v>278</v>
      </c>
      <c r="B91" s="62" t="s">
        <v>279</v>
      </c>
      <c r="C91" s="62" t="s">
        <v>281</v>
      </c>
      <c r="D91" s="117" t="s">
        <v>280</v>
      </c>
      <c r="E91" s="151" t="s">
        <v>282</v>
      </c>
      <c r="F91" s="151" t="s">
        <v>156</v>
      </c>
      <c r="G91" s="106">
        <f>H91+I91</f>
        <v>9066000</v>
      </c>
      <c r="H91" s="107">
        <v>9066000</v>
      </c>
      <c r="I91" s="108"/>
      <c r="J91" s="108"/>
    </row>
    <row r="92" spans="1:10" s="59" customFormat="1" ht="98.25" customHeight="1">
      <c r="A92" s="61" t="s">
        <v>272</v>
      </c>
      <c r="B92" s="62" t="s">
        <v>89</v>
      </c>
      <c r="C92" s="61" t="s">
        <v>90</v>
      </c>
      <c r="D92" s="63" t="s">
        <v>91</v>
      </c>
      <c r="E92" s="151" t="s">
        <v>244</v>
      </c>
      <c r="F92" s="60" t="s">
        <v>283</v>
      </c>
      <c r="G92" s="106">
        <f t="shared" ref="G92" si="29">H92+I92</f>
        <v>100000000</v>
      </c>
      <c r="H92" s="108">
        <v>100000000</v>
      </c>
      <c r="I92" s="108"/>
      <c r="J92" s="108"/>
    </row>
    <row r="93" spans="1:10" ht="24" customHeight="1">
      <c r="A93" s="81" t="s">
        <v>175</v>
      </c>
      <c r="B93" s="82"/>
      <c r="C93" s="98"/>
      <c r="D93" s="182" t="s">
        <v>191</v>
      </c>
      <c r="E93" s="183"/>
      <c r="F93" s="66"/>
      <c r="G93" s="67">
        <f>G94</f>
        <v>109344000</v>
      </c>
      <c r="H93" s="67">
        <f t="shared" ref="H93:J93" si="30">H94</f>
        <v>109244000</v>
      </c>
      <c r="I93" s="67">
        <f t="shared" si="30"/>
        <v>100000</v>
      </c>
      <c r="J93" s="67">
        <f t="shared" si="30"/>
        <v>0</v>
      </c>
    </row>
    <row r="94" spans="1:10" ht="24" customHeight="1">
      <c r="A94" s="81" t="s">
        <v>125</v>
      </c>
      <c r="B94" s="82"/>
      <c r="C94" s="98"/>
      <c r="D94" s="182" t="s">
        <v>191</v>
      </c>
      <c r="E94" s="183"/>
      <c r="F94" s="66"/>
      <c r="G94" s="67">
        <f>G95+G96+G97+G98</f>
        <v>109344000</v>
      </c>
      <c r="H94" s="67">
        <f t="shared" ref="H94:J94" si="31">H95+H96+H97+H98</f>
        <v>109244000</v>
      </c>
      <c r="I94" s="67">
        <f t="shared" si="31"/>
        <v>100000</v>
      </c>
      <c r="J94" s="67">
        <f t="shared" si="31"/>
        <v>0</v>
      </c>
    </row>
    <row r="95" spans="1:10" s="58" customFormat="1" ht="117" customHeight="1">
      <c r="A95" s="61" t="s">
        <v>126</v>
      </c>
      <c r="B95" s="62" t="s">
        <v>89</v>
      </c>
      <c r="C95" s="61" t="s">
        <v>90</v>
      </c>
      <c r="D95" s="63" t="s">
        <v>91</v>
      </c>
      <c r="E95" s="146" t="s">
        <v>239</v>
      </c>
      <c r="F95" s="60" t="s">
        <v>286</v>
      </c>
      <c r="G95" s="106">
        <f>H95+I95</f>
        <v>18200000</v>
      </c>
      <c r="H95" s="108">
        <v>18100000</v>
      </c>
      <c r="I95" s="108">
        <v>100000</v>
      </c>
      <c r="J95" s="108"/>
    </row>
    <row r="96" spans="1:10" ht="75">
      <c r="A96" s="78" t="s">
        <v>126</v>
      </c>
      <c r="B96" s="79" t="s">
        <v>89</v>
      </c>
      <c r="C96" s="78" t="s">
        <v>90</v>
      </c>
      <c r="D96" s="63" t="s">
        <v>91</v>
      </c>
      <c r="E96" s="146" t="s">
        <v>130</v>
      </c>
      <c r="F96" s="60" t="s">
        <v>156</v>
      </c>
      <c r="G96" s="110">
        <f>H96+I96</f>
        <v>90934000</v>
      </c>
      <c r="H96" s="114">
        <v>90934000</v>
      </c>
      <c r="I96" s="114"/>
      <c r="J96" s="114"/>
    </row>
    <row r="97" spans="1:12" ht="168.75">
      <c r="A97" s="78" t="s">
        <v>126</v>
      </c>
      <c r="B97" s="79" t="s">
        <v>89</v>
      </c>
      <c r="C97" s="78" t="s">
        <v>90</v>
      </c>
      <c r="D97" s="63" t="s">
        <v>91</v>
      </c>
      <c r="E97" s="69" t="s">
        <v>138</v>
      </c>
      <c r="F97" s="68" t="s">
        <v>142</v>
      </c>
      <c r="G97" s="110">
        <f t="shared" ref="G97:G98" si="32">H97+I97</f>
        <v>110000</v>
      </c>
      <c r="H97" s="114">
        <v>110000</v>
      </c>
      <c r="I97" s="114"/>
      <c r="J97" s="114"/>
    </row>
    <row r="98" spans="1:12" ht="75">
      <c r="A98" s="78" t="s">
        <v>126</v>
      </c>
      <c r="B98" s="79" t="s">
        <v>89</v>
      </c>
      <c r="C98" s="78" t="s">
        <v>90</v>
      </c>
      <c r="D98" s="63" t="s">
        <v>91</v>
      </c>
      <c r="E98" s="72" t="s">
        <v>115</v>
      </c>
      <c r="F98" s="72" t="s">
        <v>200</v>
      </c>
      <c r="G98" s="102">
        <f t="shared" si="32"/>
        <v>100000</v>
      </c>
      <c r="H98" s="103">
        <v>100000</v>
      </c>
      <c r="I98" s="105"/>
      <c r="J98" s="105"/>
    </row>
    <row r="99" spans="1:12" ht="18.75" customHeight="1">
      <c r="A99" s="81" t="s">
        <v>206</v>
      </c>
      <c r="B99" s="82"/>
      <c r="C99" s="98"/>
      <c r="D99" s="182" t="s">
        <v>208</v>
      </c>
      <c r="E99" s="183"/>
      <c r="F99" s="66"/>
      <c r="G99" s="67">
        <f>G100</f>
        <v>50000000</v>
      </c>
      <c r="H99" s="67">
        <f t="shared" ref="H99:J100" si="33">H100</f>
        <v>50000000</v>
      </c>
      <c r="I99" s="67">
        <f t="shared" si="33"/>
        <v>0</v>
      </c>
      <c r="J99" s="67">
        <f t="shared" si="33"/>
        <v>0</v>
      </c>
    </row>
    <row r="100" spans="1:12" ht="18.75" customHeight="1">
      <c r="A100" s="81" t="s">
        <v>207</v>
      </c>
      <c r="B100" s="82"/>
      <c r="C100" s="98"/>
      <c r="D100" s="182" t="s">
        <v>208</v>
      </c>
      <c r="E100" s="183"/>
      <c r="F100" s="66"/>
      <c r="G100" s="67">
        <f>G101</f>
        <v>50000000</v>
      </c>
      <c r="H100" s="67">
        <f t="shared" si="33"/>
        <v>50000000</v>
      </c>
      <c r="I100" s="67">
        <f t="shared" si="33"/>
        <v>0</v>
      </c>
      <c r="J100" s="67">
        <f t="shared" si="33"/>
        <v>0</v>
      </c>
    </row>
    <row r="101" spans="1:12" s="58" customFormat="1" ht="93.75">
      <c r="A101" s="61" t="s">
        <v>223</v>
      </c>
      <c r="B101" s="62" t="s">
        <v>221</v>
      </c>
      <c r="C101" s="61" t="s">
        <v>89</v>
      </c>
      <c r="D101" s="63" t="s">
        <v>222</v>
      </c>
      <c r="E101" s="133" t="s">
        <v>240</v>
      </c>
      <c r="F101" s="146" t="s">
        <v>241</v>
      </c>
      <c r="G101" s="106">
        <f>H101+I101</f>
        <v>50000000</v>
      </c>
      <c r="H101" s="108">
        <v>50000000</v>
      </c>
      <c r="I101" s="108"/>
      <c r="J101" s="108"/>
    </row>
    <row r="102" spans="1:12" ht="18.75" customHeight="1">
      <c r="A102" s="81" t="s">
        <v>195</v>
      </c>
      <c r="B102" s="82"/>
      <c r="C102" s="98"/>
      <c r="D102" s="182" t="s">
        <v>209</v>
      </c>
      <c r="E102" s="183"/>
      <c r="F102" s="66"/>
      <c r="G102" s="67">
        <f>G103</f>
        <v>70100000</v>
      </c>
      <c r="H102" s="67">
        <f t="shared" ref="H102:J102" si="34">H103</f>
        <v>70100000</v>
      </c>
      <c r="I102" s="67">
        <f t="shared" si="34"/>
        <v>0</v>
      </c>
      <c r="J102" s="67">
        <f t="shared" si="34"/>
        <v>0</v>
      </c>
    </row>
    <row r="103" spans="1:12" ht="18.75" customHeight="1">
      <c r="A103" s="81" t="s">
        <v>196</v>
      </c>
      <c r="B103" s="82"/>
      <c r="C103" s="98"/>
      <c r="D103" s="182" t="s">
        <v>209</v>
      </c>
      <c r="E103" s="183"/>
      <c r="F103" s="66"/>
      <c r="G103" s="67">
        <f>G104+G105+G106</f>
        <v>70100000</v>
      </c>
      <c r="H103" s="67">
        <f t="shared" ref="H103:J103" si="35">H104+H105+H106</f>
        <v>70100000</v>
      </c>
      <c r="I103" s="67">
        <f t="shared" si="35"/>
        <v>0</v>
      </c>
      <c r="J103" s="67">
        <f t="shared" si="35"/>
        <v>0</v>
      </c>
    </row>
    <row r="104" spans="1:12" ht="66.75" customHeight="1">
      <c r="A104" s="93" t="s">
        <v>197</v>
      </c>
      <c r="B104" s="94" t="s">
        <v>34</v>
      </c>
      <c r="C104" s="93" t="s">
        <v>33</v>
      </c>
      <c r="D104" s="95" t="s">
        <v>35</v>
      </c>
      <c r="E104" s="186" t="s">
        <v>138</v>
      </c>
      <c r="F104" s="168" t="s">
        <v>145</v>
      </c>
      <c r="G104" s="110">
        <f>H104+I104</f>
        <v>64923290</v>
      </c>
      <c r="H104" s="114">
        <v>64923290</v>
      </c>
      <c r="I104" s="114"/>
      <c r="J104" s="114"/>
    </row>
    <row r="105" spans="1:12" ht="96" customHeight="1">
      <c r="A105" s="93" t="s">
        <v>198</v>
      </c>
      <c r="B105" s="94" t="s">
        <v>102</v>
      </c>
      <c r="C105" s="93" t="s">
        <v>89</v>
      </c>
      <c r="D105" s="95" t="s">
        <v>193</v>
      </c>
      <c r="E105" s="187"/>
      <c r="F105" s="170"/>
      <c r="G105" s="110">
        <f>H105+I105</f>
        <v>76710</v>
      </c>
      <c r="H105" s="114">
        <v>76710</v>
      </c>
      <c r="I105" s="114"/>
      <c r="J105" s="114"/>
    </row>
    <row r="106" spans="1:12" ht="75.75" customHeight="1">
      <c r="A106" s="135" t="s">
        <v>197</v>
      </c>
      <c r="B106" s="136" t="s">
        <v>34</v>
      </c>
      <c r="C106" s="135" t="s">
        <v>33</v>
      </c>
      <c r="D106" s="95" t="s">
        <v>35</v>
      </c>
      <c r="E106" s="99" t="s">
        <v>255</v>
      </c>
      <c r="F106" s="100" t="s">
        <v>256</v>
      </c>
      <c r="G106" s="110">
        <f>H106+I106</f>
        <v>5100000</v>
      </c>
      <c r="H106" s="114">
        <v>5100000</v>
      </c>
      <c r="I106" s="114"/>
      <c r="J106" s="114"/>
    </row>
    <row r="107" spans="1:12" ht="21">
      <c r="A107" s="142" t="s">
        <v>186</v>
      </c>
      <c r="B107" s="142" t="s">
        <v>186</v>
      </c>
      <c r="C107" s="142" t="s">
        <v>186</v>
      </c>
      <c r="D107" s="144" t="s">
        <v>185</v>
      </c>
      <c r="E107" s="142" t="s">
        <v>186</v>
      </c>
      <c r="F107" s="142" t="s">
        <v>186</v>
      </c>
      <c r="G107" s="145">
        <f>G12+G26+G31+G37+G44+G47+G54+G60+G66+G69+G72+G75+G80+G84+G87+G93+G99+G102</f>
        <v>795003900</v>
      </c>
      <c r="H107" s="145">
        <f t="shared" ref="H107:J107" si="36">H12+H26+H31+H37+H44+H47+H54+H60+H66+H69+H72+H75+H80+H84+H87+H93+H99+H102</f>
        <v>690533900</v>
      </c>
      <c r="I107" s="145">
        <f t="shared" si="36"/>
        <v>104470000</v>
      </c>
      <c r="J107" s="145">
        <f t="shared" si="36"/>
        <v>0</v>
      </c>
      <c r="L107" s="155"/>
    </row>
    <row r="108" spans="1:12" s="12" customFormat="1" ht="21">
      <c r="A108" s="25"/>
      <c r="B108" s="25"/>
      <c r="C108" s="25"/>
      <c r="D108" s="26"/>
      <c r="E108" s="25"/>
      <c r="F108" s="143"/>
      <c r="G108" s="27"/>
      <c r="H108" s="27"/>
      <c r="I108" s="27"/>
      <c r="J108" s="27"/>
    </row>
    <row r="109" spans="1:12" ht="18.75">
      <c r="A109" s="13"/>
      <c r="B109" s="14"/>
      <c r="C109" s="15"/>
      <c r="D109" s="4"/>
      <c r="E109" s="1"/>
      <c r="F109" s="1"/>
      <c r="G109" s="19"/>
      <c r="H109" s="22"/>
      <c r="I109" s="22"/>
      <c r="J109" s="22"/>
    </row>
    <row r="110" spans="1:12" ht="33" customHeight="1">
      <c r="A110" s="179" t="s">
        <v>4</v>
      </c>
      <c r="B110" s="179"/>
      <c r="C110" s="179"/>
      <c r="D110" s="179"/>
      <c r="E110" s="37"/>
      <c r="F110" s="38"/>
      <c r="G110" s="147"/>
      <c r="H110" s="178" t="s">
        <v>194</v>
      </c>
      <c r="I110" s="178"/>
      <c r="J110" s="178"/>
    </row>
    <row r="111" spans="1:12" ht="69" customHeight="1">
      <c r="A111" s="179" t="s">
        <v>220</v>
      </c>
      <c r="B111" s="179"/>
      <c r="C111" s="179"/>
      <c r="D111" s="179"/>
      <c r="E111" s="37"/>
      <c r="F111" s="38"/>
      <c r="G111" s="147"/>
      <c r="H111" s="178"/>
      <c r="I111" s="178"/>
      <c r="J111" s="178"/>
    </row>
    <row r="112" spans="1:12" ht="12.75" customHeight="1">
      <c r="A112" s="40"/>
      <c r="B112" s="41"/>
      <c r="C112" s="42"/>
      <c r="D112" s="43"/>
      <c r="E112" s="44"/>
      <c r="F112" s="44"/>
      <c r="G112" s="45"/>
      <c r="H112" s="39"/>
      <c r="I112" s="39"/>
      <c r="J112" s="39"/>
    </row>
    <row r="113" spans="1:10" ht="18.75">
      <c r="A113" s="13"/>
      <c r="B113" s="14"/>
      <c r="C113" s="15"/>
      <c r="D113" s="4"/>
      <c r="E113" s="1"/>
      <c r="F113" s="1"/>
      <c r="G113" s="19"/>
      <c r="H113" s="20"/>
      <c r="I113" s="20"/>
      <c r="J113" s="20"/>
    </row>
    <row r="114" spans="1:10" ht="18.75">
      <c r="A114" s="13"/>
      <c r="B114" s="14"/>
      <c r="C114" s="15"/>
      <c r="D114" s="4"/>
      <c r="E114" s="1"/>
      <c r="F114" s="1"/>
      <c r="G114" s="19"/>
      <c r="H114" s="20"/>
      <c r="I114" s="20"/>
      <c r="J114" s="20"/>
    </row>
    <row r="115" spans="1:10" ht="18.75">
      <c r="A115" s="13"/>
      <c r="B115" s="14"/>
      <c r="C115" s="15"/>
      <c r="D115" s="4"/>
      <c r="E115" s="1"/>
      <c r="F115" s="1"/>
      <c r="G115" s="19"/>
      <c r="H115" s="20"/>
      <c r="I115" s="20"/>
      <c r="J115" s="20"/>
    </row>
    <row r="116" spans="1:10" ht="18.75">
      <c r="A116" s="13"/>
      <c r="B116" s="14"/>
      <c r="C116" s="15"/>
      <c r="D116" s="4"/>
      <c r="E116" s="1"/>
      <c r="F116" s="1"/>
      <c r="G116" s="19"/>
      <c r="H116" s="20"/>
      <c r="I116" s="20"/>
      <c r="J116" s="20"/>
    </row>
    <row r="117" spans="1:10" ht="18.75">
      <c r="A117" s="13"/>
      <c r="B117" s="14"/>
      <c r="C117" s="15"/>
      <c r="D117" s="4"/>
      <c r="E117" s="1"/>
      <c r="F117" s="1"/>
      <c r="G117" s="19"/>
      <c r="H117" s="20"/>
      <c r="I117" s="20"/>
      <c r="J117" s="20"/>
    </row>
    <row r="118" spans="1:10" ht="18.75">
      <c r="A118" s="13"/>
      <c r="B118" s="14"/>
      <c r="C118" s="15"/>
      <c r="D118" s="4"/>
      <c r="E118" s="1"/>
      <c r="F118" s="1"/>
      <c r="G118" s="19"/>
      <c r="H118" s="20"/>
      <c r="I118" s="20"/>
      <c r="J118" s="20"/>
    </row>
    <row r="119" spans="1:10" ht="18.75">
      <c r="A119" s="13"/>
      <c r="B119" s="14"/>
      <c r="C119" s="15"/>
      <c r="D119" s="4"/>
      <c r="E119" s="1"/>
      <c r="F119" s="1"/>
      <c r="G119" s="19"/>
      <c r="H119" s="20"/>
      <c r="I119" s="20"/>
      <c r="J119" s="20"/>
    </row>
    <row r="120" spans="1:10" ht="18.75">
      <c r="A120" s="13"/>
      <c r="B120" s="14"/>
      <c r="C120" s="15"/>
      <c r="D120" s="4"/>
      <c r="E120" s="1"/>
      <c r="F120" s="1"/>
      <c r="G120" s="19"/>
      <c r="H120" s="20"/>
      <c r="I120" s="20"/>
      <c r="J120" s="20"/>
    </row>
    <row r="121" spans="1:10" ht="18.75">
      <c r="A121" s="13"/>
      <c r="B121" s="14"/>
      <c r="C121" s="15"/>
      <c r="D121" s="4"/>
      <c r="E121" s="1"/>
      <c r="F121" s="1"/>
      <c r="G121" s="19"/>
      <c r="H121" s="20"/>
      <c r="I121" s="20"/>
      <c r="J121" s="20"/>
    </row>
    <row r="122" spans="1:10" ht="18.75">
      <c r="A122" s="13"/>
      <c r="B122" s="14"/>
      <c r="C122" s="15"/>
      <c r="D122" s="4"/>
      <c r="E122" s="1"/>
      <c r="F122" s="1"/>
      <c r="G122" s="19"/>
      <c r="H122" s="20"/>
      <c r="I122" s="20"/>
      <c r="J122" s="20"/>
    </row>
    <row r="123" spans="1:10" ht="18.75">
      <c r="A123" s="13"/>
      <c r="B123" s="14"/>
      <c r="C123" s="15"/>
      <c r="D123" s="4"/>
      <c r="E123" s="1"/>
      <c r="F123" s="1"/>
      <c r="G123" s="19"/>
      <c r="H123" s="20"/>
      <c r="I123" s="20"/>
      <c r="J123" s="20"/>
    </row>
    <row r="124" spans="1:10" ht="18.75">
      <c r="A124" s="13"/>
      <c r="B124" s="14"/>
      <c r="C124" s="15"/>
      <c r="D124" s="4"/>
      <c r="E124" s="1"/>
      <c r="F124" s="1"/>
      <c r="G124" s="19"/>
      <c r="H124" s="20"/>
      <c r="I124" s="20"/>
      <c r="J124" s="20"/>
    </row>
    <row r="125" spans="1:10" ht="18.75">
      <c r="A125" s="13"/>
      <c r="B125" s="14"/>
      <c r="C125" s="15"/>
      <c r="D125" s="4"/>
      <c r="E125" s="1"/>
      <c r="F125" s="1"/>
      <c r="G125" s="19"/>
      <c r="H125" s="20"/>
      <c r="I125" s="20"/>
      <c r="J125" s="20"/>
    </row>
    <row r="126" spans="1:10" ht="18.75">
      <c r="A126" s="13"/>
      <c r="B126" s="14"/>
      <c r="C126" s="15"/>
      <c r="D126" s="4"/>
      <c r="E126" s="1"/>
      <c r="F126" s="1"/>
      <c r="G126" s="19"/>
      <c r="H126" s="20"/>
      <c r="I126" s="20"/>
      <c r="J126" s="20"/>
    </row>
    <row r="127" spans="1:10" ht="18.75">
      <c r="A127" s="13"/>
      <c r="B127" s="14"/>
      <c r="C127" s="15"/>
      <c r="D127" s="4"/>
      <c r="E127" s="1"/>
      <c r="F127" s="1"/>
      <c r="G127" s="19"/>
      <c r="H127" s="20"/>
      <c r="I127" s="20"/>
      <c r="J127" s="20"/>
    </row>
    <row r="128" spans="1:10" ht="18.75">
      <c r="A128" s="13"/>
      <c r="B128" s="14"/>
      <c r="C128" s="15"/>
      <c r="D128" s="4"/>
      <c r="E128" s="1"/>
      <c r="F128" s="1"/>
      <c r="G128" s="19"/>
      <c r="H128" s="20"/>
      <c r="I128" s="20"/>
      <c r="J128" s="20"/>
    </row>
    <row r="129" spans="1:10" ht="18.75">
      <c r="A129" s="13"/>
      <c r="B129" s="14"/>
      <c r="C129" s="15"/>
      <c r="D129" s="4"/>
      <c r="E129" s="1"/>
      <c r="F129" s="1"/>
      <c r="G129" s="19"/>
      <c r="H129" s="20"/>
      <c r="I129" s="20"/>
      <c r="J129" s="20"/>
    </row>
    <row r="130" spans="1:10" ht="18.75">
      <c r="A130" s="13"/>
      <c r="B130" s="14"/>
      <c r="C130" s="15"/>
      <c r="D130" s="4"/>
      <c r="E130" s="1"/>
      <c r="F130" s="1"/>
      <c r="G130" s="19"/>
      <c r="H130" s="20"/>
      <c r="I130" s="20"/>
      <c r="J130" s="20"/>
    </row>
    <row r="131" spans="1:10" ht="18.75">
      <c r="A131" s="13"/>
      <c r="B131" s="14"/>
      <c r="C131" s="15"/>
      <c r="D131" s="4"/>
      <c r="E131" s="1"/>
      <c r="F131" s="1"/>
      <c r="G131" s="19"/>
      <c r="H131" s="20"/>
      <c r="I131" s="20"/>
      <c r="J131" s="20"/>
    </row>
    <row r="132" spans="1:10" ht="18.75">
      <c r="A132" s="13"/>
      <c r="B132" s="14"/>
      <c r="C132" s="15"/>
      <c r="D132" s="4"/>
      <c r="E132" s="1"/>
      <c r="F132" s="1"/>
      <c r="G132" s="19"/>
      <c r="H132" s="20"/>
      <c r="I132" s="20"/>
      <c r="J132" s="20"/>
    </row>
    <row r="133" spans="1:10" ht="18.75">
      <c r="A133" s="13"/>
      <c r="B133" s="14"/>
      <c r="C133" s="15"/>
      <c r="D133" s="4"/>
      <c r="E133" s="1"/>
      <c r="F133" s="1"/>
      <c r="G133" s="19"/>
      <c r="H133" s="20"/>
      <c r="I133" s="20"/>
      <c r="J133" s="20"/>
    </row>
    <row r="134" spans="1:10" ht="18.75">
      <c r="A134" s="13"/>
      <c r="B134" s="14"/>
      <c r="C134" s="15"/>
      <c r="D134" s="4"/>
      <c r="E134" s="1"/>
      <c r="F134" s="1"/>
      <c r="G134" s="19"/>
      <c r="H134" s="20"/>
      <c r="I134" s="20"/>
      <c r="J134" s="20"/>
    </row>
    <row r="135" spans="1:10" ht="18.75">
      <c r="A135" s="13"/>
      <c r="B135" s="14"/>
      <c r="C135" s="15"/>
      <c r="D135" s="4"/>
      <c r="E135" s="1"/>
      <c r="F135" s="1"/>
      <c r="G135" s="19"/>
      <c r="H135" s="20"/>
      <c r="I135" s="20"/>
      <c r="J135" s="20"/>
    </row>
    <row r="136" spans="1:10" ht="18.75">
      <c r="A136" s="13"/>
      <c r="B136" s="14"/>
      <c r="C136" s="15"/>
      <c r="D136" s="4"/>
      <c r="E136" s="1"/>
      <c r="F136" s="1"/>
      <c r="G136" s="19"/>
      <c r="H136" s="20"/>
      <c r="I136" s="20"/>
      <c r="J136" s="20"/>
    </row>
    <row r="137" spans="1:10" ht="18.75">
      <c r="A137" s="13"/>
      <c r="B137" s="14"/>
      <c r="C137" s="15"/>
      <c r="D137" s="4"/>
      <c r="E137" s="1"/>
      <c r="F137" s="1"/>
      <c r="G137" s="19"/>
      <c r="H137" s="20"/>
      <c r="I137" s="20"/>
      <c r="J137" s="20"/>
    </row>
    <row r="138" spans="1:10" ht="18.75">
      <c r="A138" s="13"/>
      <c r="B138" s="14"/>
      <c r="C138" s="15"/>
      <c r="D138" s="4"/>
      <c r="E138" s="1"/>
      <c r="F138" s="1"/>
      <c r="G138" s="19"/>
      <c r="H138" s="20"/>
      <c r="I138" s="20"/>
      <c r="J138" s="20"/>
    </row>
    <row r="139" spans="1:10" ht="18.75">
      <c r="A139" s="13"/>
      <c r="B139" s="14"/>
      <c r="C139" s="15"/>
      <c r="D139" s="4"/>
      <c r="E139" s="1"/>
      <c r="F139" s="1"/>
      <c r="G139" s="19"/>
      <c r="H139" s="20"/>
      <c r="I139" s="20"/>
      <c r="J139" s="20"/>
    </row>
    <row r="140" spans="1:10" ht="18.75">
      <c r="A140" s="13"/>
      <c r="B140" s="14"/>
      <c r="C140" s="15"/>
      <c r="D140" s="4"/>
      <c r="E140" s="1"/>
      <c r="F140" s="1"/>
      <c r="G140" s="19"/>
      <c r="H140" s="20"/>
      <c r="I140" s="20"/>
      <c r="J140" s="20"/>
    </row>
    <row r="141" spans="1:10" ht="18.75">
      <c r="A141" s="13"/>
      <c r="B141" s="14"/>
      <c r="C141" s="15"/>
      <c r="D141" s="4"/>
      <c r="E141" s="1"/>
      <c r="F141" s="1"/>
      <c r="G141" s="19"/>
      <c r="H141" s="20"/>
      <c r="I141" s="20"/>
      <c r="J141" s="20"/>
    </row>
    <row r="142" spans="1:10" ht="18.75">
      <c r="A142" s="13"/>
      <c r="B142" s="14"/>
      <c r="C142" s="15"/>
      <c r="D142" s="4"/>
      <c r="E142" s="1"/>
      <c r="F142" s="1"/>
      <c r="G142" s="19"/>
      <c r="H142" s="20"/>
      <c r="I142" s="20"/>
      <c r="J142" s="20"/>
    </row>
    <row r="143" spans="1:10" ht="18.75">
      <c r="A143" s="13"/>
      <c r="B143" s="14"/>
      <c r="C143" s="15"/>
      <c r="D143" s="4"/>
      <c r="E143" s="1"/>
      <c r="F143" s="1"/>
      <c r="G143" s="19"/>
      <c r="H143" s="20"/>
      <c r="I143" s="20"/>
      <c r="J143" s="20"/>
    </row>
    <row r="144" spans="1:10" ht="18.75">
      <c r="A144" s="13"/>
      <c r="B144" s="14"/>
      <c r="C144" s="15"/>
      <c r="D144" s="4"/>
      <c r="E144" s="1"/>
      <c r="F144" s="1"/>
      <c r="G144" s="19"/>
      <c r="H144" s="20"/>
      <c r="I144" s="20"/>
      <c r="J144" s="20"/>
    </row>
    <row r="145" spans="1:10" ht="18.75">
      <c r="A145" s="13"/>
      <c r="B145" s="14"/>
      <c r="C145" s="15"/>
      <c r="D145" s="4"/>
      <c r="E145" s="1"/>
      <c r="F145" s="1"/>
      <c r="G145" s="19"/>
      <c r="H145" s="20"/>
      <c r="I145" s="20"/>
      <c r="J145" s="20"/>
    </row>
    <row r="146" spans="1:10" ht="18.75">
      <c r="A146" s="13"/>
      <c r="B146" s="14"/>
      <c r="C146" s="15"/>
      <c r="D146" s="4"/>
      <c r="E146" s="1"/>
      <c r="F146" s="1"/>
      <c r="G146" s="19"/>
      <c r="H146" s="20"/>
      <c r="I146" s="20"/>
      <c r="J146" s="20"/>
    </row>
    <row r="147" spans="1:10" ht="18.75">
      <c r="A147" s="13"/>
      <c r="B147" s="14"/>
      <c r="C147" s="15"/>
      <c r="D147" s="4"/>
      <c r="E147" s="1"/>
      <c r="F147" s="1"/>
      <c r="G147" s="19"/>
      <c r="H147" s="20"/>
      <c r="I147" s="20"/>
      <c r="J147" s="20"/>
    </row>
    <row r="148" spans="1:10" ht="18.75">
      <c r="A148" s="13"/>
      <c r="B148" s="14"/>
      <c r="C148" s="15"/>
      <c r="D148" s="4"/>
      <c r="E148" s="1"/>
      <c r="F148" s="1"/>
      <c r="G148" s="19"/>
      <c r="H148" s="20"/>
      <c r="I148" s="20"/>
      <c r="J148" s="20"/>
    </row>
    <row r="149" spans="1:10" ht="18.75">
      <c r="A149" s="13"/>
      <c r="B149" s="14"/>
      <c r="C149" s="15"/>
      <c r="D149" s="4"/>
      <c r="E149" s="1"/>
      <c r="F149" s="1"/>
      <c r="G149" s="19"/>
      <c r="H149" s="20"/>
      <c r="I149" s="20"/>
      <c r="J149" s="20"/>
    </row>
    <row r="150" spans="1:10" ht="18.75">
      <c r="A150" s="13"/>
      <c r="B150" s="14"/>
      <c r="C150" s="15"/>
      <c r="D150" s="4"/>
      <c r="E150" s="1"/>
      <c r="F150" s="1"/>
      <c r="G150" s="19"/>
      <c r="H150" s="20"/>
      <c r="I150" s="20"/>
      <c r="J150" s="20"/>
    </row>
    <row r="151" spans="1:10" ht="18.75">
      <c r="A151" s="13"/>
      <c r="B151" s="14"/>
      <c r="C151" s="15"/>
      <c r="D151" s="4"/>
      <c r="E151" s="1"/>
      <c r="F151" s="1"/>
      <c r="G151" s="19"/>
      <c r="H151" s="20"/>
      <c r="I151" s="20"/>
      <c r="J151" s="20"/>
    </row>
    <row r="152" spans="1:10" ht="18.75">
      <c r="A152" s="13"/>
      <c r="B152" s="14"/>
      <c r="C152" s="15"/>
      <c r="D152" s="4"/>
      <c r="E152" s="1"/>
      <c r="F152" s="1"/>
      <c r="G152" s="19"/>
      <c r="H152" s="20"/>
      <c r="I152" s="20"/>
      <c r="J152" s="20"/>
    </row>
    <row r="153" spans="1:10" ht="18.75">
      <c r="A153" s="13"/>
      <c r="B153" s="14"/>
      <c r="C153" s="15"/>
      <c r="D153" s="4"/>
      <c r="E153" s="1"/>
      <c r="F153" s="1"/>
      <c r="G153" s="19"/>
      <c r="H153" s="20"/>
      <c r="I153" s="20"/>
      <c r="J153" s="20"/>
    </row>
    <row r="154" spans="1:10" ht="18.75">
      <c r="A154" s="13"/>
      <c r="B154" s="14"/>
      <c r="C154" s="15"/>
      <c r="D154" s="4"/>
      <c r="E154" s="1"/>
      <c r="F154" s="1"/>
      <c r="G154" s="19"/>
      <c r="H154" s="20"/>
      <c r="I154" s="20"/>
      <c r="J154" s="20"/>
    </row>
    <row r="155" spans="1:10" ht="18.75">
      <c r="A155" s="13"/>
      <c r="B155" s="14"/>
      <c r="C155" s="15"/>
      <c r="D155" s="4"/>
      <c r="E155" s="1"/>
      <c r="F155" s="1"/>
      <c r="G155" s="19"/>
      <c r="H155" s="20"/>
      <c r="I155" s="20"/>
      <c r="J155" s="20"/>
    </row>
    <row r="156" spans="1:10" ht="18.75">
      <c r="A156" s="13"/>
      <c r="B156" s="14"/>
      <c r="C156" s="15"/>
      <c r="D156" s="4"/>
      <c r="E156" s="1"/>
      <c r="F156" s="1"/>
      <c r="G156" s="19"/>
      <c r="H156" s="20"/>
      <c r="I156" s="20"/>
      <c r="J156" s="20"/>
    </row>
    <row r="157" spans="1:10" ht="18.75">
      <c r="A157" s="13"/>
      <c r="B157" s="14"/>
      <c r="C157" s="15"/>
      <c r="D157" s="4"/>
      <c r="E157" s="1"/>
      <c r="F157" s="1"/>
      <c r="G157" s="19"/>
      <c r="H157" s="20"/>
      <c r="I157" s="20"/>
      <c r="J157" s="20"/>
    </row>
    <row r="158" spans="1:10" ht="18.75">
      <c r="A158" s="13"/>
      <c r="B158" s="14"/>
      <c r="C158" s="15"/>
      <c r="D158" s="4"/>
      <c r="E158" s="1"/>
      <c r="F158" s="1"/>
      <c r="G158" s="19"/>
      <c r="H158" s="20"/>
      <c r="I158" s="20"/>
      <c r="J158" s="20"/>
    </row>
    <row r="159" spans="1:10" ht="18.75">
      <c r="A159" s="13"/>
      <c r="B159" s="14"/>
      <c r="C159" s="15"/>
      <c r="D159" s="4"/>
      <c r="E159" s="1"/>
      <c r="F159" s="1"/>
      <c r="G159" s="19"/>
      <c r="H159" s="20"/>
      <c r="I159" s="20"/>
      <c r="J159" s="20"/>
    </row>
    <row r="160" spans="1:10" ht="18.75">
      <c r="A160" s="13"/>
      <c r="B160" s="14"/>
      <c r="C160" s="15"/>
      <c r="D160" s="4"/>
      <c r="E160" s="1"/>
      <c r="F160" s="1"/>
      <c r="G160" s="19"/>
      <c r="H160" s="20"/>
      <c r="I160" s="20"/>
      <c r="J160" s="20"/>
    </row>
    <row r="161" spans="1:10" ht="18.75">
      <c r="A161" s="13"/>
      <c r="B161" s="14"/>
      <c r="C161" s="15"/>
      <c r="D161" s="4"/>
      <c r="E161" s="9"/>
      <c r="F161" s="1"/>
      <c r="G161" s="19"/>
      <c r="H161" s="20"/>
      <c r="I161" s="20"/>
      <c r="J161" s="20"/>
    </row>
    <row r="162" spans="1:10" ht="18.75">
      <c r="A162" s="13"/>
      <c r="B162" s="14"/>
      <c r="C162" s="15"/>
      <c r="D162" s="4"/>
      <c r="E162" s="1"/>
      <c r="F162" s="1"/>
      <c r="G162" s="19"/>
      <c r="H162" s="20"/>
      <c r="I162" s="20"/>
      <c r="J162" s="20"/>
    </row>
    <row r="163" spans="1:10" ht="18.75">
      <c r="A163" s="13"/>
      <c r="B163" s="14"/>
      <c r="C163" s="15"/>
      <c r="D163" s="4"/>
      <c r="E163" s="1"/>
      <c r="F163" s="1"/>
      <c r="G163" s="19"/>
      <c r="H163" s="20"/>
      <c r="I163" s="20"/>
      <c r="J163" s="20"/>
    </row>
    <row r="164" spans="1:10" ht="18.75">
      <c r="A164" s="13"/>
      <c r="B164" s="14"/>
      <c r="C164" s="15"/>
      <c r="D164" s="4"/>
      <c r="E164" s="1"/>
      <c r="F164" s="1"/>
      <c r="G164" s="19"/>
      <c r="H164" s="20"/>
      <c r="I164" s="20"/>
      <c r="J164" s="20"/>
    </row>
    <row r="165" spans="1:10" ht="33">
      <c r="A165" s="184"/>
      <c r="B165" s="184"/>
      <c r="C165" s="33"/>
      <c r="D165" s="34"/>
      <c r="E165" s="1"/>
      <c r="F165" s="1"/>
      <c r="G165" s="19"/>
      <c r="H165" s="20"/>
      <c r="I165" s="20"/>
      <c r="J165" s="20"/>
    </row>
    <row r="166" spans="1:10" ht="138" customHeight="1">
      <c r="A166" s="185"/>
      <c r="B166" s="185"/>
      <c r="C166" s="185"/>
      <c r="D166" s="185"/>
      <c r="E166" s="36"/>
      <c r="F166" s="1"/>
      <c r="G166" s="19"/>
      <c r="H166" s="20"/>
      <c r="I166" s="20"/>
      <c r="J166" s="20"/>
    </row>
    <row r="167" spans="1:10" ht="33">
      <c r="A167" s="184"/>
      <c r="B167" s="184"/>
      <c r="C167" s="184"/>
      <c r="D167" s="34"/>
      <c r="E167" s="1"/>
      <c r="F167" s="1"/>
      <c r="G167" s="19"/>
      <c r="H167" s="20"/>
      <c r="I167" s="20"/>
      <c r="J167" s="20"/>
    </row>
    <row r="168" spans="1:10" ht="33">
      <c r="A168" s="148"/>
      <c r="B168" s="35"/>
      <c r="C168" s="33"/>
      <c r="D168" s="34"/>
      <c r="E168" s="1"/>
      <c r="F168" s="1"/>
      <c r="G168" s="19"/>
      <c r="H168" s="20"/>
      <c r="I168" s="20"/>
      <c r="J168" s="20"/>
    </row>
    <row r="169" spans="1:10" ht="18.75">
      <c r="A169" s="13"/>
      <c r="B169" s="14"/>
      <c r="C169" s="15"/>
      <c r="D169" s="4"/>
      <c r="E169" s="1"/>
      <c r="F169" s="1"/>
      <c r="G169" s="19"/>
      <c r="H169" s="20"/>
      <c r="I169" s="20"/>
      <c r="J169" s="20"/>
    </row>
    <row r="170" spans="1:10" ht="18.75">
      <c r="A170" s="13"/>
      <c r="B170" s="14"/>
      <c r="C170" s="15"/>
      <c r="D170" s="4"/>
      <c r="E170" s="1"/>
      <c r="F170" s="1"/>
      <c r="G170" s="19"/>
      <c r="H170" s="20"/>
      <c r="I170" s="20"/>
      <c r="J170" s="20"/>
    </row>
    <row r="171" spans="1:10" ht="18.75">
      <c r="A171" s="13"/>
      <c r="B171" s="14"/>
      <c r="C171" s="15"/>
      <c r="D171" s="4"/>
      <c r="E171" s="1"/>
      <c r="F171" s="1"/>
      <c r="G171" s="19"/>
      <c r="H171" s="20"/>
      <c r="I171" s="20"/>
      <c r="J171" s="20"/>
    </row>
    <row r="172" spans="1:10" ht="18.75">
      <c r="A172" s="13"/>
      <c r="B172" s="14"/>
      <c r="C172" s="15"/>
      <c r="D172" s="4"/>
      <c r="E172" s="1"/>
      <c r="F172" s="1"/>
      <c r="G172" s="19"/>
      <c r="H172" s="20"/>
      <c r="I172" s="20"/>
      <c r="J172" s="20"/>
    </row>
    <row r="173" spans="1:10" ht="18.75">
      <c r="A173" s="13"/>
      <c r="B173" s="14"/>
      <c r="C173" s="15"/>
      <c r="D173" s="4"/>
      <c r="E173" s="1"/>
      <c r="F173" s="1"/>
      <c r="G173" s="19"/>
      <c r="H173" s="20"/>
      <c r="I173" s="20"/>
      <c r="J173" s="20"/>
    </row>
    <row r="174" spans="1:10" ht="18.75">
      <c r="A174" s="13"/>
      <c r="B174" s="14"/>
      <c r="C174" s="15"/>
      <c r="D174" s="4"/>
      <c r="E174" s="1"/>
      <c r="F174" s="1"/>
      <c r="G174" s="19"/>
      <c r="H174" s="20"/>
      <c r="I174" s="20"/>
      <c r="J174" s="20"/>
    </row>
    <row r="175" spans="1:10" ht="18.75">
      <c r="A175" s="13"/>
      <c r="B175" s="14"/>
      <c r="C175" s="15"/>
      <c r="D175" s="4"/>
      <c r="E175" s="1"/>
      <c r="F175" s="1"/>
      <c r="G175" s="19"/>
      <c r="H175" s="20"/>
      <c r="I175" s="20"/>
      <c r="J175" s="20"/>
    </row>
    <row r="176" spans="1:10" ht="18.75">
      <c r="A176" s="13"/>
      <c r="B176" s="14"/>
      <c r="C176" s="15"/>
      <c r="D176" s="4"/>
      <c r="E176" s="1"/>
      <c r="F176" s="1"/>
      <c r="G176" s="19"/>
      <c r="H176" s="20"/>
      <c r="I176" s="20"/>
      <c r="J176" s="20"/>
    </row>
    <row r="177" spans="1:10" ht="18.75">
      <c r="A177" s="13"/>
      <c r="B177" s="14"/>
      <c r="C177" s="15"/>
      <c r="D177" s="4"/>
      <c r="E177" s="1"/>
      <c r="F177" s="1"/>
      <c r="G177" s="19"/>
      <c r="H177" s="20"/>
      <c r="I177" s="20"/>
      <c r="J177" s="20"/>
    </row>
  </sheetData>
  <mergeCells count="63">
    <mergeCell ref="A165:B165"/>
    <mergeCell ref="A166:D166"/>
    <mergeCell ref="A167:C167"/>
    <mergeCell ref="A110:D110"/>
    <mergeCell ref="D103:E103"/>
    <mergeCell ref="E104:E105"/>
    <mergeCell ref="D84:E84"/>
    <mergeCell ref="D85:E85"/>
    <mergeCell ref="F104:F105"/>
    <mergeCell ref="H110:J111"/>
    <mergeCell ref="A111:D111"/>
    <mergeCell ref="F89:F90"/>
    <mergeCell ref="D93:E93"/>
    <mergeCell ref="D94:E94"/>
    <mergeCell ref="D100:E100"/>
    <mergeCell ref="D102:E102"/>
    <mergeCell ref="D99:E99"/>
    <mergeCell ref="D87:E87"/>
    <mergeCell ref="D88:E88"/>
    <mergeCell ref="E89:E90"/>
    <mergeCell ref="D55:E55"/>
    <mergeCell ref="D60:E60"/>
    <mergeCell ref="D61:E61"/>
    <mergeCell ref="E63:E65"/>
    <mergeCell ref="D67:E67"/>
    <mergeCell ref="D76:E76"/>
    <mergeCell ref="D80:E80"/>
    <mergeCell ref="D81:E81"/>
    <mergeCell ref="F63:F65"/>
    <mergeCell ref="D66:E66"/>
    <mergeCell ref="D75:E75"/>
    <mergeCell ref="D69:E69"/>
    <mergeCell ref="D70:E70"/>
    <mergeCell ref="D72:E72"/>
    <mergeCell ref="D73:E73"/>
    <mergeCell ref="F41:F43"/>
    <mergeCell ref="D44:E44"/>
    <mergeCell ref="D45:E45"/>
    <mergeCell ref="D47:E47"/>
    <mergeCell ref="D48:E48"/>
    <mergeCell ref="D54:E54"/>
    <mergeCell ref="E41:E43"/>
    <mergeCell ref="D27:E27"/>
    <mergeCell ref="D31:E31"/>
    <mergeCell ref="D32:E32"/>
    <mergeCell ref="D37:E37"/>
    <mergeCell ref="D38:E38"/>
    <mergeCell ref="D26:E26"/>
    <mergeCell ref="H1:J1"/>
    <mergeCell ref="H2:J2"/>
    <mergeCell ref="H3:J3"/>
    <mergeCell ref="A6:J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D12:E12"/>
    <mergeCell ref="D13:E13"/>
  </mergeCells>
  <printOptions horizontalCentered="1"/>
  <pageMargins left="0.78740157480314965" right="0.78740157480314965" top="1.1811023622047245" bottom="0.59055118110236227" header="0" footer="0"/>
  <pageSetup paperSize="9" scale="47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 різпорядж.</vt:lpstr>
      <vt:lpstr>'2026 різпорядж.'!Заголовки_для_друку</vt:lpstr>
      <vt:lpstr>'2026 різпорядж.'!Область_друку</vt:lpstr>
    </vt:vector>
  </TitlesOfParts>
  <Company>ГФУ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K-7392</dc:creator>
  <cp:lastModifiedBy>user</cp:lastModifiedBy>
  <cp:lastPrinted>2025-12-15T09:50:57Z</cp:lastPrinted>
  <dcterms:created xsi:type="dcterms:W3CDTF">2011-12-23T16:29:18Z</dcterms:created>
  <dcterms:modified xsi:type="dcterms:W3CDTF">2025-12-17T15:20:52Z</dcterms:modified>
</cp:coreProperties>
</file>