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з інших бюджетів до розпоряджен" sheetId="1" r:id="rId4"/>
    <sheet name="іншим бюджетам (зміни 22.12.20)" sheetId="2" r:id="rId5"/>
  </sheets>
  <definedNames>
    <definedName name="_xlnm.Print_Area" localSheetId="0">'з інших бюджетів до розпоряджен'!$B$7:$F$40</definedName>
    <definedName name="_xlnm.Print_Area" localSheetId="1">'іншим бюджетам (зміни 22.12.20)'!$B$11:$F$341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<sst xmlns="http://schemas.openxmlformats.org/spreadsheetml/2006/main" uniqueCount="205">
  <si>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 xml:space="preserve">                                                                    Додаток  1</t>
  </si>
  <si>
    <t xml:space="preserve">                                                                    до  розпорядження                                                     </t>
  </si>
  <si>
    <t xml:space="preserve">                                                                    облдержадміністрації </t>
  </si>
  <si>
    <t xml:space="preserve">                                                                    та обласної ради  </t>
  </si>
  <si>
    <t xml:space="preserve">                                                                    від ___________№______</t>
  </si>
  <si>
    <t>Додаток 5</t>
  </si>
  <si>
    <t>до розпорядження Івано-Франківської обласної військової адміністрації</t>
  </si>
  <si>
    <r>
      <t xml:space="preserve">від </t>
    </r>
    <r>
      <rPr>
        <rFont val="Times New Roman"/>
        <b val="true"/>
        <i val="false"/>
        <strike val="false"/>
        <color rgb="FF000000"/>
        <sz val="14"/>
        <u val="single"/>
      </rPr>
      <t xml:space="preserve">12.12.2025</t>
    </r>
    <r>
      <rPr>
        <rFont val="Times New Roman"/>
        <b val="true"/>
        <i val="false"/>
        <strike val="false"/>
        <color rgb="FF000000"/>
        <sz val="14"/>
        <u val="none"/>
      </rPr>
      <t xml:space="preserve"> № </t>
    </r>
    <r>
      <rPr>
        <rFont val="Times New Roman"/>
        <b val="true"/>
        <i val="false"/>
        <strike val="false"/>
        <color rgb="FF000000"/>
        <sz val="14"/>
        <u val="single"/>
      </rPr>
      <t xml:space="preserve">564</t>
    </r>
  </si>
  <si>
    <t xml:space="preserve">                Міжбюджетні трансферти на 2026 рік</t>
  </si>
  <si>
    <t>0910000000</t>
  </si>
  <si>
    <t>(код бюджету)</t>
  </si>
  <si>
    <t>1. Показники міжбюджетних трансфертів з інших бюджетів</t>
  </si>
  <si>
    <t>(гривень)</t>
  </si>
  <si>
    <t>Код Класифікації доходу бюджету/ Код бюджету</t>
  </si>
  <si>
    <t>Найменування трансферту/Найменування бюджету - надавача міжбюджетного трансферту</t>
  </si>
  <si>
    <t>Усього</t>
  </si>
  <si>
    <t>05.08.</t>
  </si>
  <si>
    <t>04.08.</t>
  </si>
  <si>
    <t>31.07. (+ -)</t>
  </si>
  <si>
    <t>16.07.</t>
  </si>
  <si>
    <t>02.07.</t>
  </si>
  <si>
    <t>01.07.</t>
  </si>
  <si>
    <t>02.06.</t>
  </si>
  <si>
    <t>29.05.</t>
  </si>
  <si>
    <t>28.05.</t>
  </si>
  <si>
    <t>19.05.</t>
  </si>
  <si>
    <t>12.05.</t>
  </si>
  <si>
    <t>07.05.</t>
  </si>
  <si>
    <t>05.05.</t>
  </si>
  <si>
    <t>30.04.</t>
  </si>
  <si>
    <t>28.04.</t>
  </si>
  <si>
    <t>23.04.</t>
  </si>
  <si>
    <t>13.04.</t>
  </si>
  <si>
    <t>10.04.</t>
  </si>
  <si>
    <t>09.04.</t>
  </si>
  <si>
    <t>07.04.</t>
  </si>
  <si>
    <t>02.04.</t>
  </si>
  <si>
    <t>01.04.</t>
  </si>
  <si>
    <t>24.03.</t>
  </si>
  <si>
    <t>18.03.</t>
  </si>
  <si>
    <t>17.03.</t>
  </si>
  <si>
    <t>16.03.</t>
  </si>
  <si>
    <t>12.03.</t>
  </si>
  <si>
    <t>11.03.</t>
  </si>
  <si>
    <t>10.03.</t>
  </si>
  <si>
    <t xml:space="preserve">І. Трансферти до загального фонду бюджету 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</si>
  <si>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</si>
  <si>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</si>
  <si>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</si>
  <si>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</si>
  <si>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</si>
  <si>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</si>
  <si>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 xml:space="preserve">Освітня субвенція з державного бюджету місцевим бюджетам 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</si>
  <si>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</si>
  <si>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</si>
  <si>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</si>
  <si>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 xml:space="preserve">ІІ. Трансферти до спеціального фонду бюджету </t>
  </si>
  <si>
    <t>41037300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</si>
  <si>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</si>
  <si>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</si>
  <si>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</si>
  <si>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</si>
  <si>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</si>
  <si>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</si>
  <si>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</si>
  <si>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</si>
  <si>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</si>
  <si>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 xml:space="preserve">І. Трансферти із загального фонду обласного бюджету </t>
  </si>
  <si>
    <t>0819770</t>
  </si>
  <si>
    <t>Інші субвенції з місцевого бюджету</t>
  </si>
  <si>
    <t>Оплата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</si>
  <si>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0950000000</t>
  </si>
  <si>
    <t>Бюджети територіальних громад у Івано-Франківській області</t>
  </si>
  <si>
    <t>0950100000</t>
  </si>
  <si>
    <t>Бюджет Верхнянської сільської територіальної громади</t>
  </si>
  <si>
    <t>0950200000</t>
  </si>
  <si>
    <t>Бюджет Печеніжинської селищної територіальної громади</t>
  </si>
  <si>
    <t>0950300000</t>
  </si>
  <si>
    <t>Бюджет Старобогородчанської сільської територіальної громади</t>
  </si>
  <si>
    <t>0950400000</t>
  </si>
  <si>
    <t>Бюджет Білоберізької сільської територіальної громади</t>
  </si>
  <si>
    <t>0950500000</t>
  </si>
  <si>
    <t xml:space="preserve">Бюджет Тлумацької міської територіальної громади </t>
  </si>
  <si>
    <t>0950600000</t>
  </si>
  <si>
    <t>Бюджет Більшівцівської селищної територіальної громади</t>
  </si>
  <si>
    <t>0950700000</t>
  </si>
  <si>
    <t>Бюджет Витвицької сільської територіальної громади</t>
  </si>
  <si>
    <t>0950800000</t>
  </si>
  <si>
    <t>Бюджет Космацької сільської територіальної громади</t>
  </si>
  <si>
    <t>0950900000</t>
  </si>
  <si>
    <t>Бюджет Матеївецької сільської територіальної громади</t>
  </si>
  <si>
    <t>0951000000</t>
  </si>
  <si>
    <t>Бюджет Нижньовербізької сільської територіальної громади</t>
  </si>
  <si>
    <t>0951100000</t>
  </si>
  <si>
    <t>Бюджет П’ядицької сільської територіальної громади</t>
  </si>
  <si>
    <t>0951200000</t>
  </si>
  <si>
    <t>Бюджет Олешанської сільської територіальної громади</t>
  </si>
  <si>
    <t>0951300000</t>
  </si>
  <si>
    <t>Бюджет Дзвиняцької сільської територіальної громади</t>
  </si>
  <si>
    <t>0951400000</t>
  </si>
  <si>
    <t>Бюджет Рожнівської сільської територіальної громади</t>
  </si>
  <si>
    <t>0951500000</t>
  </si>
  <si>
    <t>Бюджет Яблунівської селищної територіальної громади</t>
  </si>
  <si>
    <t>0951600000</t>
  </si>
  <si>
    <t>Бюджет Переріслянської сільської територіальної громади</t>
  </si>
  <si>
    <t>0951700000</t>
  </si>
  <si>
    <t>Бюджет Ланчинської селищної територіальної громади</t>
  </si>
  <si>
    <t>0951800000</t>
  </si>
  <si>
    <t>Бюджет Заболотівської селищної територіальної громади</t>
  </si>
  <si>
    <t>0951900000</t>
  </si>
  <si>
    <t xml:space="preserve">Бюджет Ямницької сільської територіальної громади </t>
  </si>
  <si>
    <t>0952000000</t>
  </si>
  <si>
    <t>Бюджет Брошнів-Осадської селищної територіальної громади</t>
  </si>
  <si>
    <t>0952100000</t>
  </si>
  <si>
    <t>Бюджет Войнилівської селищної територіальної громади</t>
  </si>
  <si>
    <t>0952200000</t>
  </si>
  <si>
    <t>Бюджет Делятинської селищної територіальної громади</t>
  </si>
  <si>
    <t>0952300000</t>
  </si>
  <si>
    <t>Бюджет Спаської сільської територіальної громади</t>
  </si>
  <si>
    <t>0952400000</t>
  </si>
  <si>
    <t>Бюджет Загвіздянської сільської територіальної громади</t>
  </si>
  <si>
    <t>0952500000</t>
  </si>
  <si>
    <t>Бюджет Угринівської сільської територіальної громади</t>
  </si>
  <si>
    <t>0952600000</t>
  </si>
  <si>
    <t>Бюджет Букачівської селищної територіальної громади</t>
  </si>
  <si>
    <t>0952700000</t>
  </si>
  <si>
    <t>Бюджет Вигодської селищної територіальної громади</t>
  </si>
  <si>
    <t>0952800000</t>
  </si>
  <si>
    <t>Бюджет Коршівської сільської територіальної громади</t>
  </si>
  <si>
    <t>0952900000</t>
  </si>
  <si>
    <t>Бюджет Новицької сільської територіальної громади</t>
  </si>
  <si>
    <t>0953000000</t>
  </si>
  <si>
    <t xml:space="preserve">Бюджет Коломийської міської територіальної громади </t>
  </si>
  <si>
    <t>0953100000</t>
  </si>
  <si>
    <t xml:space="preserve">Бюджет Калуської міської територіальної громади </t>
  </si>
  <si>
    <t>0953200000</t>
  </si>
  <si>
    <t xml:space="preserve">Бюджет Долинської міської територіальної громади </t>
  </si>
  <si>
    <t>0953300000</t>
  </si>
  <si>
    <t xml:space="preserve">Бюджет Івано-Франківської міської територіальної громади </t>
  </si>
  <si>
    <t>0953400000</t>
  </si>
  <si>
    <t xml:space="preserve">Бюджет Гвіздецької селищної територіальної громади </t>
  </si>
  <si>
    <t>0953500000</t>
  </si>
  <si>
    <t xml:space="preserve">Бюджет Дубівської сільської територіальної громади </t>
  </si>
  <si>
    <t>0953600000</t>
  </si>
  <si>
    <t xml:space="preserve">Бюджет Єзупільської селищної територіальної громади </t>
  </si>
  <si>
    <t>0953800000</t>
  </si>
  <si>
    <t xml:space="preserve">Бюджет Пасічнянської сільської територіальної громади </t>
  </si>
  <si>
    <t>0953900000</t>
  </si>
  <si>
    <t xml:space="preserve">Бюджет Підгайчиківської сільської територіальної громади </t>
  </si>
  <si>
    <t>0954000000</t>
  </si>
  <si>
    <t>Бюджет Богородчанської селищної територіальної громади</t>
  </si>
  <si>
    <t>0954100000</t>
  </si>
  <si>
    <t>Бюджет Болехівської міської територіальної громади</t>
  </si>
  <si>
    <t>0954200000</t>
  </si>
  <si>
    <t>Бюджет Бурштинської міської територіальної громади</t>
  </si>
  <si>
    <t>0954300000</t>
  </si>
  <si>
    <t>Бюджет Верховинської селищної територіальної громади</t>
  </si>
  <si>
    <t>0954400000</t>
  </si>
  <si>
    <t>Бюджет Ворохтянської селищної  територіальної громади</t>
  </si>
  <si>
    <t>0954500000</t>
  </si>
  <si>
    <t>Бюджет Галицької міської територіальної громади</t>
  </si>
  <si>
    <t>0954600000</t>
  </si>
  <si>
    <t>Бюджет Городенківської міської територіальної громади</t>
  </si>
  <si>
    <t>0954700000</t>
  </si>
  <si>
    <t>Бюджет Дубовецької сільської територіальної громади</t>
  </si>
  <si>
    <t>0954800000</t>
  </si>
  <si>
    <t>Бюджет Зеленської сільської територіальної громади</t>
  </si>
  <si>
    <t>0954900000</t>
  </si>
  <si>
    <t>Бюджет Косівської міської територіальної громади</t>
  </si>
  <si>
    <t>0955000000</t>
  </si>
  <si>
    <t>Бюджет Кутської селищної територіальної громади</t>
  </si>
  <si>
    <t>0955100000</t>
  </si>
  <si>
    <t>Бюджет Лисецької селищної територіальної громади</t>
  </si>
  <si>
    <t>0955200000</t>
  </si>
  <si>
    <t>Бюджет Надвірнянської міської територіальної громади</t>
  </si>
  <si>
    <t>0955300000</t>
  </si>
  <si>
    <t>Бюджет Обертинської селищної територіальної громади</t>
  </si>
  <si>
    <t>0955400000</t>
  </si>
  <si>
    <t>Бюджет Отинійської селищної територіальної громади</t>
  </si>
  <si>
    <t>0955500000</t>
  </si>
  <si>
    <t>Бюджет Перегінської селищної територіальної громади</t>
  </si>
  <si>
    <t>0955600000</t>
  </si>
  <si>
    <t>Бюджет Поляницької сільської територіальної громади</t>
  </si>
  <si>
    <t>0955700000</t>
  </si>
  <si>
    <t>Бюджет Рогатинської міської територіальної громади</t>
  </si>
  <si>
    <t>0955800000</t>
  </si>
  <si>
    <t>Бюджет Рожнятівської селищної територіальної громади</t>
  </si>
  <si>
    <t>0955900000</t>
  </si>
  <si>
    <t>Бюджет Снятинської міської територіальної громади</t>
  </si>
  <si>
    <t>0956000000</t>
  </si>
  <si>
    <t>Бюджет Солотвинської селищної територіальної громади</t>
  </si>
  <si>
    <t>0956100000</t>
  </si>
  <si>
    <t>Бюджет Тисменицької міської територіальної громади</t>
  </si>
  <si>
    <t>0956200000</t>
  </si>
  <si>
    <t>Бюджет Чернелицької селищної територіальної громади</t>
  </si>
  <si>
    <t>0956300000</t>
  </si>
  <si>
    <t>Бюджет Яремчанської міської територіальної громади</t>
  </si>
  <si>
    <t>Видатки на пільгове медичне обслуговування громадян, які постраждали внаслідок Чорнобильської катастрофи</t>
  </si>
  <si>
    <t>Додаткові виплати ветеранам ОУН-УПА</t>
  </si>
  <si>
    <t>Здійснення щомісячної виплати дітям до 18 років та неповнолітнім братам і сестрам загиблих осіб під час Революції Гідності в розмірі прожиткового мінімуму, визначеного Законом України про Державний бюджет України на відповідний рік</t>
  </si>
  <si>
    <t xml:space="preserve">Бюджет П'ядицької сільської територіальної громади </t>
  </si>
  <si>
    <t>Х</t>
  </si>
  <si>
    <t xml:space="preserve">Директор департаменту фінансів </t>
  </si>
  <si>
    <t>Івано-Франківської обласної адміністрації</t>
  </si>
  <si>
    <t>Наталія КУЧМА</t>
  </si>
</sst>
</file>

<file path=xl/styles.xml><?xml version="1.0" encoding="utf-8"?>
<styleSheet xmlns="http://schemas.openxmlformats.org/spreadsheetml/2006/main" xml:space="preserve">
  <numFmts count="10">
    <numFmt numFmtId="164" formatCode="0.000"/>
    <numFmt numFmtId="165" formatCode="_-* #,##0.000_₴_-;\-* #,##0.000_₴_-;_-* &quot;-&quot;??_₴_-;_-@_-"/>
    <numFmt numFmtId="166" formatCode="0.0"/>
    <numFmt numFmtId="167" formatCode="#,##0.000"/>
    <numFmt numFmtId="168" formatCode="0.00000"/>
    <numFmt numFmtId="169" formatCode="_-* #,##0.00000_₴_-;\-* #,##0.00000_₴_-;_-* &quot;-&quot;??_₴_-;_-@_-"/>
    <numFmt numFmtId="170" formatCode="_-* #,##0.0_₴_-;\-* #,##0.0_₴_-;_-* &quot;-&quot;??_₴_-;_-@_-"/>
    <numFmt numFmtId="171" formatCode="0.0000"/>
    <numFmt numFmtId="172" formatCode="#,##0.00000"/>
    <numFmt numFmtId="173" formatCode="General_)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0"/>
      <i val="1"/>
      <strike val="0"/>
      <u val="none"/>
      <sz val="10"/>
      <color rgb="FF000000"/>
      <name val="Arial"/>
    </font>
    <font>
      <b val="0"/>
      <i val="1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1"/>
      <i val="1"/>
      <strike val="0"/>
      <u val="none"/>
      <sz val="16"/>
      <color rgb="FF000000"/>
      <name val="Times New Roman"/>
    </font>
    <font>
      <b val="0"/>
      <i val="0"/>
      <strike val="0"/>
      <u val="none"/>
      <sz val="14"/>
      <color rgb="FFFF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4"/>
      <color rgb="FF000000"/>
      <name val="Times New Roman"/>
    </font>
    <font>
      <b val="1"/>
      <i val="0"/>
      <strike val="0"/>
      <u val="single"/>
      <sz val="16"/>
      <color rgb="FF000000"/>
      <name val="Times New Roman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48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64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165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166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166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166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6" numFmtId="167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6" numFmtId="16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167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7" numFmtId="16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6" numFmtId="167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167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168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169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170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6" numFmtId="168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5" numFmtId="168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6" numFmtId="167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167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17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16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5" numFmtId="164" fillId="0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2" numFmtId="168" fillId="0" borderId="0" applyFont="1" applyNumberFormat="1" applyFill="0" applyBorder="0" applyAlignment="1" applyProtection="true">
      <alignment horizontal="center" vertical="bottom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0" numFmtId="17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2" numFmtId="172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bottom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7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172" fillId="0" borderId="0" applyFont="1" applyNumberFormat="1" applyFill="0" applyBorder="0" applyAlignment="1" applyProtection="true">
      <alignment horizontal="center" vertical="bottom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172" fillId="0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167" fillId="2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167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167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2" numFmtId="164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2" numFmtId="167" fillId="3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167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2" numFmtId="49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0" borderId="1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10" numFmtId="164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0" numFmtId="0" fillId="0" borderId="1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167" fillId="3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0" numFmtId="167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4" borderId="3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164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167" fillId="3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167" fillId="0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2" numFmtId="166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5" numFmtId="166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3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3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13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13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8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3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5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5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5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2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167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5" numFmtId="0" fillId="4" borderId="3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8" numFmtId="173" fillId="4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8" numFmtId="173" fillId="4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8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5" numFmtId="49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49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49" fillId="4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2" numFmtId="49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49" fillId="4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5" numFmtId="0" fillId="4" borderId="1" applyFont="1" applyNumberFormat="0" applyFill="1" applyBorder="1" applyAlignment="1" applyProtection="true">
      <alignment horizontal="general" vertical="top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justify" vertical="center" textRotation="0" wrapText="false" shrinkToFit="false"/>
      <protection hidden="false"/>
    </xf>
    <xf xfId="0" fontId="2" numFmtId="0" fillId="4" borderId="1" applyFont="1" applyNumberFormat="0" applyFill="1" applyBorder="1" applyAlignment="1" applyProtection="true">
      <alignment horizontal="center" vertical="center" textRotation="0" wrapText="false" shrinkToFit="false"/>
      <protection hidden="false"/>
    </xf>
    <xf xfId="0" fontId="2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2" numFmtId="173" fillId="4" borderId="1" applyFont="1" applyNumberFormat="1" applyFill="1" applyBorder="1" applyAlignment="1" applyProtection="true">
      <alignment horizontal="center" vertical="center" textRotation="0" wrapText="false" shrinkToFit="false"/>
      <protection hidden="false"/>
    </xf>
    <xf xfId="0" fontId="13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8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49" fillId="0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5" numFmtId="172" fillId="0" borderId="0" applyFont="1" applyNumberFormat="1" applyFill="0" applyBorder="0" applyAlignment="1" applyProtection="true">
      <alignment horizontal="left" vertical="top" textRotation="0" wrapText="true" shrinkToFit="false"/>
      <protection hidden="false"/>
    </xf>
    <xf xfId="0" fontId="2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2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8" numFmtId="173" fillId="4" borderId="1" applyFont="1" applyNumberFormat="1" applyFill="1" applyBorder="1" applyAlignment="1" applyProtection="true">
      <alignment horizontal="left" vertical="center" textRotation="0" wrapText="true" shrinkToFit="false"/>
      <protection hidden="false"/>
    </xf>
    <xf xfId="0" fontId="2" numFmtId="0" fillId="4" borderId="1" applyFont="1" applyNumberFormat="0" applyFill="1" applyBorder="1" applyAlignment="1" applyProtection="true">
      <alignment horizontal="general" vertical="center" textRotation="0" wrapText="true" shrinkToFit="false"/>
      <protection hidden="false"/>
    </xf>
    <xf xfId="0" fontId="2" numFmtId="3" fillId="4" borderId="1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5" numFmtId="3" fillId="0" borderId="1" applyFont="1" applyNumberFormat="1" applyFill="0" applyBorder="1" applyAlignment="1" applyProtection="true">
      <alignment horizontal="center" vertical="center" textRotation="0" wrapText="false" shrinkToFit="false"/>
      <protection hidden="false"/>
    </xf>
    <xf xfId="0" fontId="2" numFmtId="0" fillId="4" borderId="1" applyFont="1" applyNumberFormat="0" applyFill="1" applyBorder="1" applyAlignment="1" applyProtection="true">
      <alignment horizontal="left" vertical="center" textRotation="0" wrapText="tru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4" borderId="5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6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4" borderId="6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2" numFmtId="172" fillId="0" borderId="0" applyFont="1" applyNumberFormat="1" applyFill="0" applyBorder="0" applyAlignment="1" applyProtection="true">
      <alignment horizontal="center" vertical="bottom" textRotation="0" wrapText="true" shrinkToFit="false"/>
      <protection hidden="false"/>
    </xf>
    <xf xfId="0" fontId="2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5" numFmtId="0" fillId="4" borderId="1" applyFont="1" applyNumberFormat="0" applyFill="1" applyBorder="1" applyAlignment="1" applyProtection="true">
      <alignment horizontal="center" vertical="center" textRotation="0" wrapText="true" shrinkToFit="false"/>
      <protection hidden="false"/>
    </xf>
    <xf xfId="0" fontId="6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2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2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B129"/>
  <sheetViews>
    <sheetView tabSelected="1" workbookViewId="0" zoomScale="79" zoomScaleNormal="79" showGridLines="true" showRowColHeaders="1">
      <selection activeCell="C10" sqref="C10"/>
    </sheetView>
  </sheetViews>
  <sheetFormatPr customHeight="true" defaultRowHeight="12.75" defaultColWidth="9.140625" outlineLevelRow="0" outlineLevelCol="0"/>
  <cols>
    <col min="1" max="1" width="11.140625" customWidth="true" style="1"/>
    <col min="2" max="2" width="16.5703125" customWidth="true" style="1"/>
    <col min="3" max="3" width="65.7109375" customWidth="true" style="1"/>
    <col min="4" max="4" width="46.28515625" customWidth="true" style="1"/>
    <col min="5" max="5" width="22.140625" hidden="true" customWidth="true" style="1"/>
    <col min="6" max="6" width="20.42578125" hidden="true" customWidth="true" style="1"/>
    <col min="7" max="7" width="20.42578125" customWidth="true" style="1"/>
    <col min="8" max="8" width="20.42578125" customWidth="true" style="1"/>
    <col min="9" max="9" width="20.42578125" customWidth="true" style="1"/>
    <col min="10" max="10" width="20.42578125" customWidth="true" style="1"/>
    <col min="11" max="11" width="20.42578125" customWidth="true" style="1"/>
    <col min="12" max="12" width="20.42578125" customWidth="true" style="1"/>
    <col min="13" max="13" width="20.42578125" customWidth="true" style="1"/>
    <col min="14" max="14" width="20.42578125" customWidth="true" style="1"/>
    <col min="15" max="15" width="20.42578125" customWidth="true" style="1"/>
    <col min="16" max="16" width="20.42578125" customWidth="true" style="1"/>
    <col min="17" max="17" width="20.42578125" customWidth="true" style="1"/>
    <col min="18" max="18" width="20.42578125" customWidth="true" style="1"/>
    <col min="19" max="19" width="20.42578125" customWidth="true" style="1"/>
    <col min="20" max="20" width="20.42578125" customWidth="true" style="1"/>
    <col min="21" max="21" width="17.7109375" customWidth="true" style="1"/>
    <col min="22" max="22" width="17.7109375" customWidth="true" style="1"/>
    <col min="23" max="23" width="17.7109375" customWidth="true" style="1"/>
    <col min="24" max="24" width="17.7109375" customWidth="true" style="1"/>
    <col min="25" max="25" width="17.7109375" customWidth="true" style="1"/>
    <col min="26" max="26" width="17.7109375" customWidth="true" style="1"/>
    <col min="27" max="27" width="12" customWidth="true" style="1"/>
    <col min="28" max="28" width="10.140625" customWidth="true" style="1"/>
    <col min="29" max="29" width="13" customWidth="true" style="1"/>
    <col min="30" max="30" width="13.5703125" customWidth="true" style="1"/>
    <col min="31" max="31" width="11.85546875" customWidth="true" style="1"/>
    <col min="32" max="32" width="12.7109375" customWidth="true" style="1"/>
    <col min="33" max="33" width="10.7109375" customWidth="true" style="1"/>
    <col min="34" max="34" width="13.28515625" customWidth="true" style="1"/>
    <col min="35" max="35" width="13.28515625" customWidth="true" style="1"/>
    <col min="36" max="36" width="10.140625" customWidth="true" style="1"/>
    <col min="37" max="37" width="17.42578125" customWidth="true" style="1"/>
    <col min="38" max="38" width="13.140625" customWidth="true" style="1"/>
    <col min="39" max="39" width="11.28515625" customWidth="true" style="1"/>
    <col min="40" max="40" width="11.42578125" customWidth="true" style="1"/>
    <col min="41" max="41" width="12.7109375" customWidth="true" style="1"/>
    <col min="42" max="42" width="12.7109375" customWidth="true" style="1"/>
    <col min="43" max="43" width="9.140625" style="1"/>
    <col min="44" max="44" width="9.140625" style="1"/>
    <col min="45" max="45" width="9.140625" style="1"/>
    <col min="46" max="46" width="9.140625" style="1"/>
    <col min="47" max="47" width="9.140625" style="1"/>
    <col min="48" max="48" width="8.7109375" customWidth="true" style="1"/>
    <col min="49" max="49" width="9.140625" style="1"/>
    <col min="50" max="50" width="12.42578125" customWidth="true" style="1"/>
    <col min="51" max="51" width="9.140625" style="1"/>
    <col min="52" max="52" width="14" customWidth="true" style="1"/>
    <col min="53" max="53" width="9.140625" style="1"/>
    <col min="54" max="54" width="10" customWidth="true" style="1"/>
  </cols>
  <sheetData>
    <row r="1" spans="1:54" customHeight="1" ht="20.25" hidden="true">
      <c r="C1" s="134" t="s">
        <v>0</v>
      </c>
      <c r="D1" s="134"/>
    </row>
    <row r="2" spans="1:54" customHeight="1" ht="18" hidden="true">
      <c r="C2" s="135" t="s">
        <v>1</v>
      </c>
      <c r="D2" s="135"/>
    </row>
    <row r="3" spans="1:54" customHeight="1" ht="18" hidden="true">
      <c r="C3" s="135" t="s">
        <v>2</v>
      </c>
      <c r="D3" s="135"/>
    </row>
    <row r="4" spans="1:54" customHeight="1" ht="20.25" hidden="true">
      <c r="C4" s="2" t="s">
        <v>3</v>
      </c>
      <c r="D4" s="2"/>
    </row>
    <row r="5" spans="1:54" customHeight="1" ht="20.25" hidden="true">
      <c r="C5" s="134" t="s">
        <v>4</v>
      </c>
      <c r="D5" s="134"/>
    </row>
    <row r="6" spans="1:54" customHeight="1" ht="18.75" hidden="true">
      <c r="C6" s="3"/>
      <c r="D6" s="3"/>
    </row>
    <row r="7" spans="1:54" customHeight="1" ht="20.25">
      <c r="C7" s="16"/>
      <c r="D7" s="9"/>
    </row>
    <row r="8" spans="1:54" customHeight="1" ht="25.15">
      <c r="C8" s="16"/>
      <c r="D8" s="52" t="s">
        <v>5</v>
      </c>
    </row>
    <row r="9" spans="1:54" customHeight="1" ht="39.75">
      <c r="C9" s="3"/>
      <c r="D9" s="123" t="s">
        <v>6</v>
      </c>
      <c r="E9" s="138"/>
      <c r="F9" s="138"/>
    </row>
    <row r="10" spans="1:54" customHeight="1" ht="19.5">
      <c r="C10" s="3"/>
      <c r="D10" s="53" t="s">
        <v>7</v>
      </c>
      <c r="E10" s="48"/>
      <c r="F10" s="48"/>
    </row>
    <row r="11" spans="1:54" customHeight="1" ht="18.75">
      <c r="C11" s="3"/>
      <c r="E11" s="48"/>
      <c r="F11" s="48"/>
    </row>
    <row r="12" spans="1:54" customHeight="1" ht="18.75">
      <c r="C12" s="3"/>
      <c r="D12" s="53"/>
      <c r="E12" s="48"/>
      <c r="F12" s="48"/>
    </row>
    <row r="13" spans="1:54" customHeight="1" ht="18.75">
      <c r="C13" s="3"/>
      <c r="D13" s="53"/>
      <c r="E13" s="48"/>
      <c r="F13" s="48"/>
    </row>
    <row r="14" spans="1:54" customHeight="1" ht="18.75">
      <c r="C14" s="3"/>
      <c r="D14" s="53"/>
      <c r="E14" s="48"/>
      <c r="F14" s="48"/>
    </row>
    <row r="15" spans="1:54" customHeight="1" ht="18.75">
      <c r="C15" s="3"/>
      <c r="D15" s="53"/>
      <c r="E15" s="48"/>
      <c r="F15" s="48"/>
    </row>
    <row r="16" spans="1:54" customHeight="1" ht="27.75">
      <c r="B16" s="51"/>
      <c r="C16" s="18" t="s">
        <v>8</v>
      </c>
      <c r="D16" s="51"/>
      <c r="E16" s="51"/>
      <c r="F16" s="51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5"/>
      <c r="V16" s="25"/>
      <c r="W16" s="25"/>
      <c r="X16" s="25"/>
      <c r="Y16" s="25"/>
      <c r="Z16" s="25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54" customHeight="1" ht="18">
      <c r="B17" s="18"/>
      <c r="C17" s="72" t="s">
        <v>9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5"/>
      <c r="V17" s="25"/>
      <c r="W17" s="25"/>
      <c r="X17" s="25"/>
      <c r="Y17" s="25"/>
      <c r="Z17" s="25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54" customHeight="1" ht="17.25">
      <c r="B18" s="18"/>
      <c r="C18" s="50" t="s">
        <v>10</v>
      </c>
      <c r="D18" s="49"/>
      <c r="E18" s="49"/>
      <c r="F18" s="49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54" customHeight="1" ht="31.15">
      <c r="B19" s="136" t="s">
        <v>11</v>
      </c>
      <c r="C19" s="136"/>
      <c r="D19" s="136"/>
      <c r="E19" s="136"/>
      <c r="F19" s="136"/>
      <c r="G19" s="40"/>
    </row>
    <row r="20" spans="1:54" customHeight="1" ht="21">
      <c r="B20" s="6"/>
      <c r="C20" s="55"/>
      <c r="D20" s="68" t="s">
        <v>12</v>
      </c>
      <c r="E20" s="69"/>
      <c r="F20" s="69"/>
      <c r="G20" s="40"/>
    </row>
    <row r="21" spans="1:54" customHeight="1" ht="25.5">
      <c r="B21" s="132" t="s">
        <v>13</v>
      </c>
      <c r="C21" s="132" t="s">
        <v>14</v>
      </c>
      <c r="D21" s="139" t="s">
        <v>15</v>
      </c>
      <c r="E21" s="131"/>
      <c r="F21" s="131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34"/>
      <c r="V21" s="34"/>
      <c r="W21" s="34"/>
      <c r="X21" s="34"/>
      <c r="Y21" s="34"/>
      <c r="Z21" s="34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54" customHeight="1" ht="68.45">
      <c r="B22" s="137"/>
      <c r="C22" s="133"/>
      <c r="D22" s="140"/>
      <c r="E22" s="131"/>
      <c r="F22" s="131"/>
      <c r="G22" s="19"/>
      <c r="H22" s="19"/>
      <c r="I22" s="32"/>
      <c r="J22" s="32"/>
      <c r="K22" s="32"/>
      <c r="L22" s="32"/>
      <c r="M22" s="32"/>
      <c r="N22" s="32"/>
      <c r="O22" s="32"/>
      <c r="P22" s="36"/>
      <c r="Q22" s="36"/>
      <c r="R22" s="36"/>
      <c r="S22" s="36"/>
      <c r="T22" s="36"/>
      <c r="U22" s="36">
        <v>44057</v>
      </c>
      <c r="V22" s="36">
        <v>44056</v>
      </c>
      <c r="W22" s="36">
        <v>44054</v>
      </c>
      <c r="X22" s="32" t="s">
        <v>16</v>
      </c>
      <c r="Y22" s="32" t="s">
        <v>17</v>
      </c>
      <c r="Z22" s="32" t="s">
        <v>18</v>
      </c>
      <c r="AA22" s="36">
        <v>44033</v>
      </c>
      <c r="AB22" s="32" t="s">
        <v>19</v>
      </c>
      <c r="AC22" s="32" t="s">
        <v>20</v>
      </c>
      <c r="AD22" s="32" t="s">
        <v>21</v>
      </c>
      <c r="AE22" s="32" t="s">
        <v>22</v>
      </c>
      <c r="AF22" s="32" t="s">
        <v>23</v>
      </c>
      <c r="AG22" s="6" t="s">
        <v>24</v>
      </c>
      <c r="AH22" s="6" t="s">
        <v>25</v>
      </c>
      <c r="AI22" s="6" t="s">
        <v>26</v>
      </c>
      <c r="AJ22" s="6" t="s">
        <v>27</v>
      </c>
      <c r="AK22" s="6" t="s">
        <v>28</v>
      </c>
      <c r="AL22" s="6" t="s">
        <v>28</v>
      </c>
      <c r="AM22" s="28" t="s">
        <v>29</v>
      </c>
      <c r="AN22" s="6" t="s">
        <v>30</v>
      </c>
      <c r="AO22" s="8" t="s">
        <v>31</v>
      </c>
      <c r="AP22" s="6" t="s">
        <v>32</v>
      </c>
      <c r="AQ22" s="6" t="s">
        <v>33</v>
      </c>
      <c r="AR22" s="6" t="s">
        <v>34</v>
      </c>
      <c r="AS22" s="6" t="s">
        <v>35</v>
      </c>
      <c r="AT22" s="6" t="s">
        <v>36</v>
      </c>
      <c r="AU22" s="6" t="s">
        <v>37</v>
      </c>
      <c r="AV22" s="6" t="s">
        <v>38</v>
      </c>
      <c r="AW22" s="6" t="s">
        <v>39</v>
      </c>
      <c r="AX22" s="6" t="s">
        <v>40</v>
      </c>
      <c r="AY22" s="6" t="s">
        <v>41</v>
      </c>
      <c r="AZ22" s="6" t="s">
        <v>42</v>
      </c>
      <c r="BA22" s="6" t="s">
        <v>43</v>
      </c>
      <c r="BB22" s="6" t="s">
        <v>44</v>
      </c>
    </row>
    <row r="23" spans="1:54" customHeight="1" ht="19.5">
      <c r="B23" s="73">
        <v>1</v>
      </c>
      <c r="C23" s="74">
        <v>2</v>
      </c>
      <c r="D23" s="74">
        <v>3</v>
      </c>
      <c r="E23" s="43"/>
      <c r="F23" s="44"/>
      <c r="G23" s="19"/>
      <c r="H23" s="19"/>
      <c r="I23" s="38"/>
      <c r="J23" s="38"/>
      <c r="K23" s="38"/>
      <c r="L23" s="38"/>
      <c r="M23" s="38"/>
      <c r="N23" s="38"/>
      <c r="O23" s="38"/>
      <c r="P23" s="38"/>
      <c r="Q23" s="38"/>
      <c r="R23" s="31"/>
      <c r="S23" s="31"/>
      <c r="T23" s="31"/>
      <c r="U23" s="31">
        <f>SUM(U26:U40)</f>
        <v>0</v>
      </c>
      <c r="V23" s="31">
        <f>SUM(V26:V40)</f>
        <v>0</v>
      </c>
      <c r="W23" s="31">
        <f>SUM(W26:W40)</f>
        <v>0</v>
      </c>
      <c r="X23" s="26">
        <f>SUM(X26:X40)</f>
        <v>0</v>
      </c>
      <c r="Y23" s="35">
        <f>SUM(Y26:Y40)</f>
        <v>0</v>
      </c>
      <c r="Z23" s="35">
        <f>SUM(Z26:Z40)</f>
        <v>0</v>
      </c>
      <c r="AA23" s="37">
        <f>SUM(AA26:AA40)</f>
        <v>0</v>
      </c>
      <c r="AB23" s="35">
        <f>SUM(AB26:AB40)</f>
        <v>0</v>
      </c>
      <c r="AC23" s="35">
        <f>SUM(AC26:AC40)</f>
        <v>0</v>
      </c>
      <c r="AD23" s="35">
        <f>SUM(AD26:AD40)</f>
        <v>-50</v>
      </c>
      <c r="AE23" s="12">
        <f>SUM(AE26:AE40)</f>
        <v>0</v>
      </c>
      <c r="AF23" s="26">
        <f>SUM(AF26:AF40)</f>
        <v>0</v>
      </c>
      <c r="AG23" s="12">
        <f>SUM(AG26:AG40)</f>
        <v>0</v>
      </c>
      <c r="AH23" s="26">
        <f>SUM(AH26:AH40)</f>
        <v>0</v>
      </c>
      <c r="AI23" s="12">
        <f>SUM(AI26:AI40)</f>
        <v>0</v>
      </c>
      <c r="AJ23" s="12">
        <f>SUM(AJ26:AJ40)</f>
        <v>0</v>
      </c>
      <c r="AK23" s="27">
        <f>SUM(AK26:AK40)</f>
        <v>0</v>
      </c>
      <c r="AL23" s="12">
        <f>SUM(AL26:AL40)</f>
        <v>0</v>
      </c>
      <c r="AM23" s="12">
        <f>SUM(AM26:AM40)</f>
        <v>-56</v>
      </c>
      <c r="AN23" s="12">
        <f>SUM(AN26:AN40)</f>
        <v>0</v>
      </c>
      <c r="AO23" s="14">
        <f>SUM(AO26:AO40)</f>
        <v>0</v>
      </c>
      <c r="AP23" s="14">
        <v>372.85</v>
      </c>
      <c r="AQ23" s="14">
        <f>SUM(AQ26:AQ40)</f>
        <v>0</v>
      </c>
      <c r="AR23" s="14">
        <f>SUM(AR26:AR40)</f>
        <v>100</v>
      </c>
      <c r="AS23" s="14">
        <f>SUM(AS26:AS40)</f>
        <v>0</v>
      </c>
      <c r="AT23" s="14">
        <f>SUM(AT26:AT40)</f>
        <v>0</v>
      </c>
      <c r="AU23" s="14">
        <f>SUM(AU26:AU40)</f>
        <v>0</v>
      </c>
      <c r="AV23" s="14">
        <f>SUM(AV26:AV40)</f>
        <v>304.103</v>
      </c>
      <c r="AW23" s="14">
        <f>SUM(AW26:AW40)</f>
        <v>4</v>
      </c>
      <c r="AX23" s="14">
        <f>SUM(AX26:AX40)</f>
        <v>0</v>
      </c>
      <c r="AY23" s="14">
        <f>SUM(AY26:AY40)</f>
        <v>0</v>
      </c>
      <c r="AZ23" s="14">
        <f>SUM(AZ26:AZ40)</f>
        <v>0</v>
      </c>
      <c r="BA23" s="14">
        <f>SUM(BA26:BA40)</f>
        <v>0</v>
      </c>
      <c r="BB23" s="14">
        <f>SUM(BB26:BB40)</f>
        <v>14.652</v>
      </c>
    </row>
    <row r="24" spans="1:54" customHeight="1" ht="23.25">
      <c r="B24" s="100"/>
      <c r="C24" s="95" t="s">
        <v>45</v>
      </c>
      <c r="D24" s="101"/>
      <c r="E24" s="47"/>
      <c r="F24" s="47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14"/>
      <c r="AY24" s="6"/>
      <c r="AZ24" s="6"/>
      <c r="BA24" s="6"/>
      <c r="BB24" s="6"/>
    </row>
    <row r="25" spans="1:54" customHeight="1" ht="33">
      <c r="B25" s="100">
        <v>41020000</v>
      </c>
      <c r="C25" s="95" t="s">
        <v>46</v>
      </c>
      <c r="D25" s="75">
        <f>D26+D27+D28</f>
        <v>325625500</v>
      </c>
      <c r="E25" s="47"/>
      <c r="F25" s="47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14"/>
      <c r="AY25" s="6"/>
      <c r="AZ25" s="6"/>
      <c r="BA25" s="6"/>
      <c r="BB25" s="6"/>
    </row>
    <row r="26" spans="1:54" customHeight="1" ht="22.5" s="7" customFormat="1">
      <c r="B26" s="99">
        <v>41020100</v>
      </c>
      <c r="C26" s="118" t="s">
        <v>47</v>
      </c>
      <c r="D26" s="124">
        <v>139328600</v>
      </c>
      <c r="E26" s="70">
        <f>SUM(E27:E34)</f>
        <v>0</v>
      </c>
      <c r="F26" s="70">
        <f>SUM(F27:F34)</f>
        <v>167455900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6"/>
      <c r="AY26" s="10"/>
      <c r="AZ26" s="10"/>
      <c r="BA26" s="10"/>
      <c r="BB26" s="10"/>
    </row>
    <row r="27" spans="1:54" customHeight="1" ht="77.25">
      <c r="B27" s="99">
        <v>41020200</v>
      </c>
      <c r="C27" s="130" t="s">
        <v>48</v>
      </c>
      <c r="D27" s="124">
        <v>131897100</v>
      </c>
      <c r="E27" s="60"/>
      <c r="F27" s="62">
        <f>D27-E27</f>
        <v>131897100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10"/>
      <c r="AY27" s="6"/>
      <c r="AZ27" s="6"/>
      <c r="BA27" s="6"/>
      <c r="BB27" s="6">
        <v>11.652</v>
      </c>
    </row>
    <row r="28" spans="1:54" customHeight="1" ht="121.5">
      <c r="B28" s="99">
        <v>41021400</v>
      </c>
      <c r="C28" s="125" t="s">
        <v>49</v>
      </c>
      <c r="D28" s="124">
        <v>54399800</v>
      </c>
      <c r="E28" s="60"/>
      <c r="F28" s="6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10"/>
      <c r="AY28" s="6"/>
      <c r="AZ28" s="6"/>
      <c r="BA28" s="6"/>
      <c r="BB28" s="6"/>
    </row>
    <row r="29" spans="1:54" customHeight="1" ht="54.6">
      <c r="B29" s="100">
        <v>41030000</v>
      </c>
      <c r="C29" s="95" t="s">
        <v>50</v>
      </c>
      <c r="D29" s="75">
        <f>SUM(D30:D34)</f>
        <v>35558800</v>
      </c>
      <c r="E29" s="60"/>
      <c r="F29" s="6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10"/>
      <c r="AY29" s="6"/>
      <c r="AZ29" s="6"/>
      <c r="BA29" s="6"/>
      <c r="BB29" s="6"/>
    </row>
    <row r="30" spans="1:54" customHeight="1" ht="63">
      <c r="B30" s="99">
        <v>41033000</v>
      </c>
      <c r="C30" s="127" t="s">
        <v>51</v>
      </c>
      <c r="D30" s="124">
        <v>35558800</v>
      </c>
      <c r="E30" s="60"/>
      <c r="F30" s="62">
        <f>D30-E30</f>
        <v>35558800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10"/>
      <c r="AY30" s="6"/>
      <c r="AZ30" s="6"/>
      <c r="BA30" s="6"/>
      <c r="BB30" s="6">
        <v>3</v>
      </c>
    </row>
    <row r="31" spans="1:54" customHeight="1" ht="42.75" hidden="true">
      <c r="B31" s="119">
        <v>41033900</v>
      </c>
      <c r="C31" s="126" t="s">
        <v>52</v>
      </c>
      <c r="D31" s="121">
        <v>0.0</v>
      </c>
      <c r="E31" s="60"/>
      <c r="F31" s="6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>
        <v>70</v>
      </c>
      <c r="AW31" s="6"/>
      <c r="AX31" s="6"/>
      <c r="AY31" s="6"/>
      <c r="AZ31" s="6"/>
      <c r="BA31" s="6"/>
      <c r="BB31" s="6"/>
    </row>
    <row r="32" spans="1:54" customHeight="1" ht="121.5" hidden="true">
      <c r="B32" s="107">
        <v>41034400</v>
      </c>
      <c r="C32" s="108" t="s">
        <v>53</v>
      </c>
      <c r="D32" s="121"/>
      <c r="E32" s="60"/>
      <c r="F32" s="60"/>
      <c r="G32" s="21"/>
      <c r="H32" s="21"/>
      <c r="I32" s="21"/>
      <c r="J32" s="21"/>
      <c r="K32" s="21"/>
      <c r="L32" s="21"/>
      <c r="M32" s="21"/>
      <c r="N32" s="21"/>
      <c r="O32" s="21">
        <v>77.123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6"/>
      <c r="AL32" s="6"/>
      <c r="AM32" s="6">
        <v>-56</v>
      </c>
      <c r="AN32" s="6"/>
      <c r="AO32" s="6"/>
      <c r="AP32" s="6"/>
      <c r="AQ32" s="6"/>
      <c r="AR32" s="6"/>
      <c r="AS32" s="6"/>
      <c r="AT32" s="6"/>
      <c r="AU32" s="6"/>
      <c r="AV32" s="6">
        <v>58.877</v>
      </c>
      <c r="AW32" s="6"/>
      <c r="AX32" s="6"/>
      <c r="AY32" s="6"/>
      <c r="AZ32" s="6"/>
      <c r="BA32" s="6"/>
      <c r="BB32" s="6"/>
    </row>
    <row r="33" spans="1:54" customHeight="1" ht="63.75" hidden="true">
      <c r="B33" s="109">
        <v>41035400</v>
      </c>
      <c r="C33" s="108" t="s">
        <v>54</v>
      </c>
      <c r="D33" s="121"/>
      <c r="E33" s="60"/>
      <c r="F33" s="60"/>
      <c r="G33" s="21"/>
      <c r="H33" s="21"/>
      <c r="I33" s="21"/>
      <c r="J33" s="21"/>
      <c r="K33" s="21"/>
      <c r="L33" s="21"/>
      <c r="M33" s="21"/>
      <c r="N33" s="21"/>
      <c r="O33" s="21">
        <v>50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>
        <v>-50</v>
      </c>
      <c r="AE33" s="21"/>
      <c r="AF33" s="21"/>
      <c r="AG33" s="21"/>
      <c r="AH33" s="21"/>
      <c r="AI33" s="21"/>
      <c r="AJ33" s="21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>
        <v>50</v>
      </c>
      <c r="AW33" s="6"/>
      <c r="AX33" s="6"/>
      <c r="AY33" s="6"/>
      <c r="AZ33" s="6"/>
      <c r="BA33" s="6"/>
      <c r="BB33" s="6"/>
    </row>
    <row r="34" spans="1:54" customHeight="1" ht="77.25" hidden="true" s="4" customFormat="1">
      <c r="B34" s="109">
        <v>41035600</v>
      </c>
      <c r="C34" s="108" t="s">
        <v>55</v>
      </c>
      <c r="D34" s="121"/>
      <c r="E34" s="60"/>
      <c r="F34" s="6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>
        <v>125.226</v>
      </c>
      <c r="AW34" s="6"/>
      <c r="AX34" s="6"/>
      <c r="AY34" s="6"/>
      <c r="AZ34" s="6"/>
      <c r="BA34" s="6"/>
      <c r="BB34" s="6"/>
    </row>
    <row r="35" spans="1:54" customHeight="1" ht="32.25" hidden="true">
      <c r="B35" s="91"/>
      <c r="C35" s="86" t="s">
        <v>56</v>
      </c>
      <c r="D35" s="120"/>
      <c r="E35" s="70" t="e">
        <v>#REF!</v>
      </c>
      <c r="F35" s="70" t="e">
        <v>#REF!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</row>
    <row r="36" spans="1:54" customHeight="1" ht="27.75" hidden="true">
      <c r="B36" s="91">
        <v>41030000</v>
      </c>
      <c r="C36" s="86" t="s">
        <v>50</v>
      </c>
      <c r="D36" s="120">
        <f>D37</f>
        <v/>
      </c>
      <c r="E36" s="70"/>
      <c r="F36" s="70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</row>
    <row r="37" spans="1:54" customHeight="1" ht="104.25" hidden="true">
      <c r="B37" s="88" t="s">
        <v>57</v>
      </c>
      <c r="C37" s="89" t="s">
        <v>58</v>
      </c>
      <c r="D37" s="121"/>
      <c r="E37" s="60">
        <f>SUM(G37:BB37)</f>
        <v>4</v>
      </c>
      <c r="F37" s="60">
        <f>D37-E37</f>
        <v>-4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14">
        <v>4</v>
      </c>
      <c r="AX37" s="6"/>
      <c r="AY37" s="6"/>
      <c r="AZ37" s="6"/>
      <c r="BA37" s="6"/>
      <c r="BB37" s="6"/>
    </row>
    <row r="38" spans="1:54" customHeight="1" ht="24.75">
      <c r="B38" s="114" t="s">
        <v>59</v>
      </c>
      <c r="C38" s="115" t="s">
        <v>60</v>
      </c>
      <c r="D38" s="75">
        <f>D39+D40</f>
        <v>361184300</v>
      </c>
      <c r="E38" s="71">
        <f>SUM(E39:E39)</f>
        <v>100</v>
      </c>
      <c r="F38" s="71">
        <f>SUM(F39:F39)</f>
        <v>361184200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</row>
    <row r="39" spans="1:54" customHeight="1" ht="24.75">
      <c r="B39" s="114" t="s">
        <v>59</v>
      </c>
      <c r="C39" s="116" t="s">
        <v>61</v>
      </c>
      <c r="D39" s="75">
        <f>D25+D29</f>
        <v>361184300</v>
      </c>
      <c r="E39" s="60">
        <f>SUM(G39:BB39)</f>
        <v>100</v>
      </c>
      <c r="F39" s="60">
        <f>D39-E39</f>
        <v>361184200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6"/>
      <c r="AL39" s="6"/>
      <c r="AM39" s="6"/>
      <c r="AN39" s="6"/>
      <c r="AO39" s="6"/>
      <c r="AP39" s="6"/>
      <c r="AQ39" s="6"/>
      <c r="AR39" s="14">
        <v>100</v>
      </c>
      <c r="AS39" s="6"/>
      <c r="AT39" s="6"/>
      <c r="AU39" s="6"/>
      <c r="AV39" s="6"/>
      <c r="AW39" s="6"/>
      <c r="AX39" s="6"/>
      <c r="AY39" s="6"/>
      <c r="AZ39" s="6"/>
      <c r="BA39" s="6"/>
      <c r="BB39" s="6"/>
    </row>
    <row r="40" spans="1:54" customHeight="1" ht="24.75">
      <c r="B40" s="117" t="s">
        <v>59</v>
      </c>
      <c r="C40" s="115" t="s">
        <v>62</v>
      </c>
      <c r="D40" s="93">
        <f>SUM(D37)</f>
        <v>0</v>
      </c>
      <c r="E40" s="71" t="e">
        <v>#REF!</v>
      </c>
      <c r="F40" s="71" t="e">
        <v>#REF!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</row>
    <row r="41" spans="1:54" customHeight="1" ht="18.75">
      <c r="B41" s="6"/>
      <c r="C41" s="6"/>
      <c r="D41" s="6"/>
      <c r="E41" s="6"/>
      <c r="F41" s="6"/>
    </row>
    <row r="42" spans="1:54" customHeight="1" ht="18.75">
      <c r="B42" s="6"/>
      <c r="C42" s="6"/>
      <c r="D42" s="6"/>
      <c r="E42" s="6"/>
      <c r="F42" s="6"/>
    </row>
    <row r="43" spans="1:54" customHeight="1" ht="18.75">
      <c r="B43" s="6"/>
      <c r="C43" s="6"/>
      <c r="D43" s="6"/>
      <c r="E43" s="6"/>
      <c r="F43" s="6"/>
    </row>
    <row r="44" spans="1:54" customHeight="1" ht="18.75">
      <c r="B44" s="6"/>
      <c r="C44" s="6"/>
      <c r="D44" s="6"/>
      <c r="E44" s="6"/>
      <c r="F44" s="6"/>
    </row>
    <row r="45" spans="1:54" customHeight="1" ht="18.75">
      <c r="B45" s="6"/>
      <c r="C45" s="6"/>
      <c r="D45" s="6"/>
      <c r="E45" s="6"/>
      <c r="F45" s="6"/>
    </row>
    <row r="46" spans="1:54" customHeight="1" ht="18.75">
      <c r="B46" s="6"/>
      <c r="C46" s="6"/>
      <c r="D46" s="6"/>
      <c r="E46" s="6"/>
      <c r="F46" s="6"/>
    </row>
    <row r="47" spans="1:54" customHeight="1" ht="18.75">
      <c r="B47" s="6"/>
      <c r="C47" s="6"/>
      <c r="D47" s="6"/>
      <c r="E47" s="6"/>
      <c r="F47" s="6"/>
    </row>
    <row r="48" spans="1:54" customHeight="1" ht="18.75">
      <c r="B48" s="6"/>
      <c r="C48" s="6"/>
      <c r="D48" s="6"/>
      <c r="E48" s="6"/>
      <c r="F48" s="6"/>
    </row>
    <row r="49" spans="1:54" customHeight="1" ht="18.75">
      <c r="B49" s="6"/>
      <c r="C49" s="6"/>
      <c r="D49" s="6"/>
      <c r="E49" s="6"/>
      <c r="F49" s="6"/>
    </row>
    <row r="50" spans="1:54" customHeight="1" ht="18.75">
      <c r="B50" s="6"/>
      <c r="C50" s="6"/>
      <c r="D50" s="6"/>
      <c r="E50" s="6"/>
      <c r="F50" s="6"/>
    </row>
    <row r="51" spans="1:54" customHeight="1" ht="18.75">
      <c r="B51" s="6"/>
      <c r="C51" s="6"/>
      <c r="D51" s="6"/>
      <c r="E51" s="6"/>
      <c r="F51" s="6"/>
    </row>
    <row r="52" spans="1:54" customHeight="1" ht="18.75">
      <c r="B52" s="6"/>
      <c r="C52" s="6"/>
      <c r="D52" s="6"/>
      <c r="E52" s="6"/>
      <c r="F52" s="6"/>
    </row>
    <row r="53" spans="1:54" customHeight="1" ht="18.75">
      <c r="B53" s="6"/>
      <c r="C53" s="6"/>
      <c r="D53" s="6"/>
      <c r="E53" s="6"/>
      <c r="F53" s="6"/>
    </row>
    <row r="54" spans="1:54" customHeight="1" ht="18.75">
      <c r="B54" s="6"/>
      <c r="C54" s="6"/>
      <c r="D54" s="6"/>
      <c r="E54" s="6"/>
      <c r="F54" s="6"/>
    </row>
    <row r="55" spans="1:54" customHeight="1" ht="18.75">
      <c r="B55" s="6"/>
      <c r="C55" s="6"/>
      <c r="D55" s="6"/>
      <c r="E55" s="6"/>
      <c r="F55" s="6"/>
    </row>
    <row r="56" spans="1:54" customHeight="1" ht="18.75">
      <c r="B56" s="6"/>
      <c r="C56" s="6"/>
      <c r="D56" s="6"/>
      <c r="E56" s="6"/>
      <c r="F56" s="6"/>
    </row>
    <row r="57" spans="1:54" customHeight="1" ht="18.75">
      <c r="B57" s="6"/>
      <c r="C57" s="6"/>
      <c r="D57" s="6"/>
      <c r="E57" s="6"/>
      <c r="F57" s="6"/>
    </row>
    <row r="58" spans="1:54" customHeight="1" ht="18.75">
      <c r="B58" s="6"/>
      <c r="C58" s="6"/>
      <c r="D58" s="6"/>
      <c r="E58" s="6"/>
      <c r="F58" s="6"/>
    </row>
    <row r="59" spans="1:54" customHeight="1" ht="18.75">
      <c r="B59" s="6"/>
      <c r="C59" s="6"/>
      <c r="D59" s="6"/>
      <c r="E59" s="6"/>
      <c r="F59" s="6"/>
    </row>
    <row r="60" spans="1:54" customHeight="1" ht="18.75">
      <c r="B60" s="6"/>
      <c r="C60" s="6"/>
      <c r="D60" s="6"/>
      <c r="E60" s="6"/>
      <c r="F60" s="6"/>
    </row>
    <row r="61" spans="1:54" customHeight="1" ht="18.75">
      <c r="B61" s="6"/>
      <c r="C61" s="6"/>
      <c r="D61" s="6"/>
      <c r="E61" s="6"/>
      <c r="F61" s="6"/>
    </row>
    <row r="62" spans="1:54" customHeight="1" ht="18.75">
      <c r="B62" s="6"/>
      <c r="C62" s="6"/>
      <c r="D62" s="6"/>
      <c r="E62" s="6"/>
      <c r="F62" s="6"/>
    </row>
    <row r="63" spans="1:54" customHeight="1" ht="18.75">
      <c r="B63" s="6"/>
      <c r="C63" s="6"/>
      <c r="D63" s="6"/>
      <c r="E63" s="6"/>
      <c r="F63" s="6"/>
    </row>
    <row r="64" spans="1:54" customHeight="1" ht="18.75">
      <c r="B64" s="6"/>
      <c r="C64" s="6"/>
      <c r="D64" s="6"/>
      <c r="E64" s="6"/>
      <c r="F64" s="6"/>
    </row>
    <row r="65" spans="1:54" customHeight="1" ht="18.75">
      <c r="B65" s="6"/>
      <c r="C65" s="6"/>
      <c r="D65" s="6"/>
      <c r="E65" s="6"/>
      <c r="F65" s="6"/>
    </row>
    <row r="66" spans="1:54" customHeight="1" ht="18.75">
      <c r="B66" s="6"/>
      <c r="C66" s="6"/>
      <c r="D66" s="6"/>
      <c r="E66" s="6"/>
      <c r="F66" s="6"/>
    </row>
    <row r="67" spans="1:54" customHeight="1" ht="18.75">
      <c r="B67" s="6"/>
      <c r="C67" s="6"/>
      <c r="D67" s="6"/>
      <c r="E67" s="6"/>
      <c r="F67" s="6"/>
    </row>
    <row r="68" spans="1:54" customHeight="1" ht="18.75">
      <c r="B68" s="6"/>
      <c r="C68" s="6"/>
      <c r="D68" s="6"/>
      <c r="E68" s="6"/>
      <c r="F68" s="6"/>
    </row>
    <row r="69" spans="1:54" customHeight="1" ht="18.75">
      <c r="B69" s="6"/>
      <c r="C69" s="6"/>
      <c r="D69" s="6"/>
      <c r="E69" s="6"/>
      <c r="F69" s="6"/>
    </row>
    <row r="70" spans="1:54" customHeight="1" ht="18.75">
      <c r="B70" s="6"/>
      <c r="C70" s="6"/>
      <c r="D70" s="6"/>
      <c r="E70" s="6"/>
      <c r="F70" s="6"/>
    </row>
    <row r="71" spans="1:54" customHeight="1" ht="18.75">
      <c r="B71" s="6"/>
      <c r="C71" s="6"/>
      <c r="D71" s="6"/>
      <c r="E71" s="6"/>
      <c r="F71" s="6"/>
    </row>
    <row r="72" spans="1:54" customHeight="1" ht="18.75">
      <c r="B72" s="6"/>
      <c r="C72" s="6"/>
      <c r="D72" s="6"/>
      <c r="E72" s="6"/>
      <c r="F72" s="6"/>
    </row>
    <row r="73" spans="1:54" customHeight="1" ht="18.75">
      <c r="B73" s="6"/>
      <c r="C73" s="6"/>
      <c r="D73" s="6"/>
      <c r="E73" s="6"/>
      <c r="F73" s="6"/>
    </row>
    <row r="74" spans="1:54" customHeight="1" ht="18.75">
      <c r="B74" s="6"/>
      <c r="C74" s="6"/>
      <c r="D74" s="6"/>
      <c r="E74" s="6"/>
      <c r="F74" s="6"/>
    </row>
    <row r="75" spans="1:54" customHeight="1" ht="18.75">
      <c r="B75" s="6"/>
      <c r="C75" s="6"/>
      <c r="D75" s="6"/>
      <c r="E75" s="6"/>
      <c r="F75" s="6"/>
    </row>
    <row r="76" spans="1:54" customHeight="1" ht="18.75">
      <c r="B76" s="6"/>
      <c r="C76" s="6"/>
      <c r="D76" s="6"/>
      <c r="E76" s="6"/>
      <c r="F76" s="6"/>
    </row>
    <row r="77" spans="1:54" customHeight="1" ht="18.75">
      <c r="B77" s="6"/>
      <c r="C77" s="6"/>
      <c r="D77" s="6"/>
      <c r="E77" s="6"/>
      <c r="F77" s="6"/>
    </row>
    <row r="78" spans="1:54" customHeight="1" ht="18.75">
      <c r="B78" s="6"/>
      <c r="C78" s="6"/>
      <c r="D78" s="6"/>
      <c r="E78" s="6"/>
      <c r="F78" s="6"/>
    </row>
    <row r="79" spans="1:54" customHeight="1" ht="18.75">
      <c r="B79" s="6"/>
      <c r="C79" s="6"/>
      <c r="D79" s="6"/>
      <c r="E79" s="6"/>
      <c r="F79" s="6"/>
    </row>
    <row r="80" spans="1:54" customHeight="1" ht="18.75">
      <c r="B80" s="6"/>
      <c r="C80" s="6"/>
      <c r="D80" s="6"/>
      <c r="E80" s="6"/>
      <c r="F80" s="6"/>
    </row>
    <row r="81" spans="1:54" customHeight="1" ht="18.75">
      <c r="B81" s="6"/>
      <c r="C81" s="6"/>
      <c r="D81" s="6"/>
      <c r="E81" s="6"/>
      <c r="F81" s="6"/>
    </row>
    <row r="82" spans="1:54" customHeight="1" ht="18.75">
      <c r="B82" s="6"/>
      <c r="C82" s="6"/>
      <c r="D82" s="6"/>
      <c r="E82" s="6"/>
      <c r="F82" s="6"/>
    </row>
    <row r="83" spans="1:54" customHeight="1" ht="18.75">
      <c r="B83" s="6"/>
      <c r="C83" s="6"/>
      <c r="D83" s="6"/>
      <c r="E83" s="6"/>
      <c r="F83" s="6"/>
    </row>
    <row r="84" spans="1:54" customHeight="1" ht="18.75">
      <c r="B84" s="6"/>
      <c r="C84" s="6"/>
      <c r="D84" s="6"/>
      <c r="E84" s="6"/>
      <c r="F84" s="6"/>
    </row>
    <row r="85" spans="1:54" customHeight="1" ht="18.75">
      <c r="B85" s="6"/>
      <c r="C85" s="6"/>
      <c r="D85" s="6"/>
      <c r="E85" s="6"/>
      <c r="F85" s="6"/>
    </row>
    <row r="86" spans="1:54" customHeight="1" ht="18.75">
      <c r="B86" s="6"/>
      <c r="C86" s="6"/>
      <c r="D86" s="6"/>
      <c r="E86" s="6"/>
      <c r="F86" s="6"/>
    </row>
    <row r="87" spans="1:54" customHeight="1" ht="18.75">
      <c r="B87" s="6"/>
      <c r="C87" s="6"/>
      <c r="D87" s="6"/>
      <c r="E87" s="6"/>
      <c r="F87" s="6"/>
    </row>
    <row r="88" spans="1:54" customHeight="1" ht="18.75">
      <c r="B88" s="6"/>
      <c r="C88" s="6"/>
      <c r="D88" s="6"/>
      <c r="E88" s="6"/>
      <c r="F88" s="6"/>
    </row>
    <row r="89" spans="1:54" customHeight="1" ht="18.75">
      <c r="B89" s="6"/>
      <c r="C89" s="6"/>
      <c r="D89" s="6"/>
      <c r="E89" s="6"/>
      <c r="F89" s="6"/>
    </row>
    <row r="90" spans="1:54" customHeight="1" ht="18.75">
      <c r="B90" s="6"/>
      <c r="C90" s="6"/>
      <c r="D90" s="6"/>
      <c r="E90" s="6"/>
      <c r="F90" s="6"/>
    </row>
    <row r="91" spans="1:54" customHeight="1" ht="18.75">
      <c r="B91" s="6"/>
      <c r="C91" s="6"/>
      <c r="D91" s="6"/>
      <c r="E91" s="6"/>
      <c r="F91" s="6"/>
    </row>
    <row r="92" spans="1:54" customHeight="1" ht="18.75">
      <c r="B92" s="6"/>
      <c r="C92" s="6"/>
      <c r="D92" s="6"/>
      <c r="E92" s="6"/>
      <c r="F92" s="6"/>
    </row>
    <row r="93" spans="1:54" customHeight="1" ht="18.75">
      <c r="B93" s="6"/>
      <c r="C93" s="6"/>
      <c r="D93" s="6"/>
      <c r="E93" s="6"/>
      <c r="F93" s="6"/>
    </row>
    <row r="94" spans="1:54" customHeight="1" ht="18.75">
      <c r="B94" s="6"/>
      <c r="C94" s="6"/>
      <c r="D94" s="6"/>
      <c r="E94" s="6"/>
      <c r="F94" s="6"/>
    </row>
    <row r="95" spans="1:54" customHeight="1" ht="18.75">
      <c r="B95" s="6"/>
      <c r="C95" s="6"/>
      <c r="D95" s="6"/>
      <c r="E95" s="6"/>
      <c r="F95" s="6"/>
    </row>
    <row r="96" spans="1:54" customHeight="1" ht="18.75">
      <c r="B96" s="6"/>
      <c r="C96" s="6"/>
      <c r="D96" s="6"/>
      <c r="E96" s="6"/>
      <c r="F96" s="6"/>
    </row>
    <row r="97" spans="1:54" customHeight="1" ht="18.75">
      <c r="B97" s="6"/>
      <c r="C97" s="6"/>
      <c r="D97" s="6"/>
      <c r="E97" s="6"/>
      <c r="F97" s="6"/>
    </row>
    <row r="98" spans="1:54" customHeight="1" ht="18.75">
      <c r="B98" s="6"/>
      <c r="C98" s="6"/>
      <c r="D98" s="6"/>
      <c r="E98" s="6"/>
      <c r="F98" s="6"/>
    </row>
    <row r="99" spans="1:54" customHeight="1" ht="18.75">
      <c r="B99" s="6"/>
      <c r="C99" s="6"/>
      <c r="D99" s="6"/>
      <c r="E99" s="6"/>
      <c r="F99" s="6"/>
    </row>
    <row r="100" spans="1:54" customHeight="1" ht="18.75">
      <c r="B100" s="6"/>
      <c r="C100" s="6"/>
      <c r="D100" s="6"/>
      <c r="E100" s="6"/>
      <c r="F100" s="6"/>
    </row>
    <row r="101" spans="1:54" customHeight="1" ht="18.75">
      <c r="B101" s="6"/>
      <c r="C101" s="6"/>
      <c r="D101" s="6"/>
      <c r="E101" s="6"/>
      <c r="F101" s="6"/>
    </row>
    <row r="102" spans="1:54" customHeight="1" ht="18.75">
      <c r="B102" s="6"/>
      <c r="C102" s="6"/>
      <c r="D102" s="6"/>
      <c r="E102" s="6"/>
      <c r="F102" s="6"/>
    </row>
    <row r="103" spans="1:54" customHeight="1" ht="18.75">
      <c r="B103" s="6"/>
      <c r="C103" s="6"/>
      <c r="D103" s="6"/>
      <c r="E103" s="6"/>
      <c r="F103" s="6"/>
    </row>
    <row r="104" spans="1:54" customHeight="1" ht="18.75">
      <c r="B104" s="6"/>
      <c r="C104" s="6"/>
      <c r="D104" s="6"/>
      <c r="E104" s="6"/>
      <c r="F104" s="6"/>
    </row>
    <row r="105" spans="1:54" customHeight="1" ht="18.75">
      <c r="B105" s="6"/>
      <c r="C105" s="6"/>
      <c r="D105" s="6"/>
      <c r="E105" s="6"/>
      <c r="F105" s="6"/>
    </row>
    <row r="106" spans="1:54" customHeight="1" ht="18.75">
      <c r="B106" s="6"/>
      <c r="C106" s="6"/>
      <c r="D106" s="6"/>
      <c r="E106" s="6"/>
      <c r="F106" s="6"/>
    </row>
    <row r="107" spans="1:54" customHeight="1" ht="18.75">
      <c r="B107" s="6"/>
      <c r="C107" s="6"/>
      <c r="D107" s="6"/>
      <c r="E107" s="6"/>
      <c r="F107" s="6"/>
    </row>
    <row r="108" spans="1:54" customHeight="1" ht="18.75">
      <c r="B108" s="6"/>
      <c r="C108" s="6"/>
      <c r="D108" s="6"/>
      <c r="E108" s="6"/>
      <c r="F108" s="6"/>
    </row>
    <row r="109" spans="1:54" customHeight="1" ht="18.75">
      <c r="B109" s="6"/>
      <c r="C109" s="6"/>
      <c r="D109" s="6"/>
      <c r="E109" s="6"/>
      <c r="F109" s="6"/>
    </row>
    <row r="110" spans="1:54" customHeight="1" ht="18.75">
      <c r="B110" s="6"/>
      <c r="C110" s="6"/>
      <c r="D110" s="6"/>
      <c r="E110" s="6"/>
      <c r="F110" s="6"/>
    </row>
    <row r="111" spans="1:54" customHeight="1" ht="18.75">
      <c r="B111" s="6"/>
      <c r="C111" s="6"/>
      <c r="D111" s="6"/>
      <c r="E111" s="6"/>
      <c r="F111" s="6"/>
    </row>
    <row r="112" spans="1:54" customHeight="1" ht="18.75">
      <c r="B112" s="6"/>
      <c r="C112" s="6"/>
      <c r="D112" s="6"/>
      <c r="E112" s="6"/>
      <c r="F112" s="6"/>
    </row>
    <row r="113" spans="1:54" customHeight="1" ht="18.75">
      <c r="B113" s="6"/>
      <c r="C113" s="6"/>
      <c r="D113" s="6"/>
      <c r="E113" s="6"/>
      <c r="F113" s="6"/>
    </row>
    <row r="114" spans="1:54" customHeight="1" ht="18.75">
      <c r="B114" s="6"/>
      <c r="C114" s="6"/>
      <c r="D114" s="6"/>
      <c r="E114" s="6"/>
      <c r="F114" s="6"/>
    </row>
    <row r="115" spans="1:54" customHeight="1" ht="18.75">
      <c r="B115" s="6"/>
      <c r="C115" s="6"/>
      <c r="D115" s="6"/>
      <c r="E115" s="6"/>
      <c r="F115" s="6"/>
    </row>
    <row r="116" spans="1:54" customHeight="1" ht="18.75">
      <c r="B116" s="6"/>
      <c r="C116" s="6"/>
      <c r="D116" s="6"/>
      <c r="E116" s="6"/>
      <c r="F116" s="6"/>
    </row>
    <row r="117" spans="1:54" customHeight="1" ht="18.75">
      <c r="B117" s="6"/>
      <c r="C117" s="6"/>
      <c r="D117" s="6"/>
      <c r="E117" s="6"/>
      <c r="F117" s="6"/>
    </row>
    <row r="118" spans="1:54" customHeight="1" ht="18.75">
      <c r="B118" s="6"/>
      <c r="C118" s="6"/>
      <c r="D118" s="6"/>
      <c r="E118" s="6"/>
      <c r="F118" s="6"/>
    </row>
    <row r="119" spans="1:54" customHeight="1" ht="18.75">
      <c r="B119" s="6"/>
      <c r="C119" s="6"/>
      <c r="D119" s="6"/>
      <c r="E119" s="6"/>
      <c r="F119" s="6"/>
    </row>
    <row r="120" spans="1:54" customHeight="1" ht="18.75">
      <c r="B120" s="6"/>
      <c r="C120" s="6"/>
      <c r="D120" s="6"/>
      <c r="E120" s="6"/>
      <c r="F120" s="6"/>
    </row>
    <row r="121" spans="1:54" customHeight="1" ht="18.75">
      <c r="B121" s="6"/>
      <c r="C121" s="6"/>
      <c r="D121" s="6"/>
      <c r="E121" s="6"/>
      <c r="F121" s="6"/>
    </row>
    <row r="122" spans="1:54" customHeight="1" ht="18.75">
      <c r="B122" s="6"/>
      <c r="C122" s="6"/>
      <c r="D122" s="6"/>
      <c r="E122" s="6"/>
      <c r="F122" s="6"/>
    </row>
    <row r="123" spans="1:54" customHeight="1" ht="18.75">
      <c r="B123" s="6"/>
      <c r="C123" s="6"/>
      <c r="D123" s="6"/>
      <c r="E123" s="6"/>
      <c r="F123" s="6"/>
    </row>
    <row r="124" spans="1:54" customHeight="1" ht="18.75">
      <c r="B124" s="6"/>
      <c r="C124" s="6"/>
      <c r="D124" s="6"/>
      <c r="E124" s="6"/>
      <c r="F124" s="6"/>
    </row>
    <row r="125" spans="1:54" customHeight="1" ht="18.75">
      <c r="B125" s="6"/>
      <c r="C125" s="6"/>
      <c r="D125" s="6"/>
      <c r="E125" s="6"/>
      <c r="F125" s="6"/>
    </row>
    <row r="126" spans="1:54" customHeight="1" ht="18.75">
      <c r="B126" s="6"/>
      <c r="C126" s="6"/>
      <c r="D126" s="6"/>
      <c r="E126" s="6"/>
      <c r="F126" s="6"/>
    </row>
    <row r="127" spans="1:54" customHeight="1" ht="18.75">
      <c r="B127" s="6"/>
      <c r="C127" s="6"/>
      <c r="D127" s="6"/>
      <c r="E127" s="6"/>
      <c r="F127" s="6"/>
    </row>
    <row r="128" spans="1:54" customHeight="1" ht="18.75">
      <c r="B128" s="6"/>
      <c r="C128" s="6"/>
      <c r="D128" s="6"/>
      <c r="E128" s="6"/>
      <c r="F128" s="6"/>
    </row>
    <row r="129" spans="1:54" customHeight="1" ht="18.75">
      <c r="B129" s="6"/>
      <c r="C129" s="6"/>
      <c r="D129" s="6"/>
      <c r="E129" s="6"/>
      <c r="F129" s="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D21:D22"/>
    <mergeCell ref="E21:E22"/>
    <mergeCell ref="F21:F22"/>
    <mergeCell ref="C21:C22"/>
    <mergeCell ref="C1:D1"/>
    <mergeCell ref="C2:D2"/>
    <mergeCell ref="C3:D3"/>
    <mergeCell ref="C5:D5"/>
    <mergeCell ref="B19:F19"/>
    <mergeCell ref="B21:B22"/>
    <mergeCell ref="E9:F9"/>
  </mergeCells>
  <printOptions gridLines="false" gridLinesSet="true"/>
  <pageMargins left="1.27" right="0.56" top="0.59055118110236" bottom="0.59055118110236" header="0.19685039370079" footer="0.19685039370079"/>
  <pageSetup paperSize="9" orientation="portrait" scale="65" fitToHeight="15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C341"/>
  <sheetViews>
    <sheetView tabSelected="0" workbookViewId="0" zoomScale="50" view="pageBreakPreview" showGridLines="true" showRowColHeaders="1">
      <selection activeCell="D276" sqref="D276"/>
    </sheetView>
  </sheetViews>
  <sheetFormatPr customHeight="true" defaultRowHeight="12.75" defaultColWidth="9.140625" outlineLevelRow="0" outlineLevelCol="0"/>
  <cols>
    <col min="1" max="1" width="11.140625" customWidth="true" style="1"/>
    <col min="2" max="2" width="17.28515625" customWidth="true" style="1"/>
    <col min="3" max="3" width="16.85546875" customWidth="true" style="1"/>
    <col min="4" max="4" width="62.42578125" customWidth="true" style="1"/>
    <col min="5" max="5" width="26.42578125" customWidth="true" style="1"/>
    <col min="6" max="6" width="22.140625" hidden="true" customWidth="true" style="1"/>
    <col min="7" max="7" width="20.42578125" hidden="true" customWidth="true" style="1"/>
    <col min="8" max="8" width="25.140625" customWidth="true" style="1"/>
    <col min="9" max="9" width="20.42578125" customWidth="true" style="1"/>
    <col min="10" max="10" width="20.42578125" customWidth="true" style="1"/>
    <col min="11" max="11" width="20.42578125" customWidth="true" style="1"/>
    <col min="12" max="12" width="20.42578125" customWidth="true" style="1"/>
    <col min="13" max="13" width="20.42578125" customWidth="true" style="1"/>
    <col min="14" max="14" width="20.42578125" customWidth="true" style="1"/>
    <col min="15" max="15" width="20.42578125" customWidth="true" style="1"/>
    <col min="16" max="16" width="20.42578125" customWidth="true" style="1"/>
    <col min="17" max="17" width="20.42578125" customWidth="true" style="1"/>
    <col min="18" max="18" width="20.42578125" customWidth="true" style="1"/>
    <col min="19" max="19" width="20.42578125" customWidth="true" style="1"/>
    <col min="20" max="20" width="20.42578125" customWidth="true" style="1"/>
    <col min="21" max="21" width="20.42578125" customWidth="true" style="1"/>
    <col min="22" max="22" width="17.7109375" customWidth="true" style="1"/>
    <col min="23" max="23" width="17.7109375" customWidth="true" style="1"/>
    <col min="24" max="24" width="17.7109375" customWidth="true" style="1"/>
    <col min="25" max="25" width="17.7109375" customWidth="true" style="1"/>
    <col min="26" max="26" width="17.7109375" customWidth="true" style="1"/>
    <col min="27" max="27" width="17.7109375" customWidth="true" style="1"/>
    <col min="28" max="28" width="12" customWidth="true" style="1"/>
    <col min="29" max="29" width="10.140625" customWidth="true" style="1"/>
    <col min="30" max="30" width="13" customWidth="true" style="1"/>
    <col min="31" max="31" width="13.5703125" customWidth="true" style="1"/>
    <col min="32" max="32" width="11.85546875" customWidth="true" style="1"/>
    <col min="33" max="33" width="12.7109375" customWidth="true" style="1"/>
    <col min="34" max="34" width="10.7109375" customWidth="true" style="1"/>
    <col min="35" max="35" width="13.28515625" customWidth="true" style="1"/>
    <col min="36" max="36" width="13.28515625" customWidth="true" style="1"/>
    <col min="37" max="37" width="10.140625" customWidth="true" style="1"/>
    <col min="38" max="38" width="17.42578125" customWidth="true" style="1"/>
    <col min="39" max="39" width="13.140625" customWidth="true" style="1"/>
    <col min="40" max="40" width="11.28515625" customWidth="true" style="1"/>
    <col min="41" max="41" width="11.42578125" customWidth="true" style="1"/>
    <col min="42" max="42" width="12.7109375" customWidth="true" style="1"/>
    <col min="43" max="43" width="12.7109375" customWidth="true" style="1"/>
    <col min="44" max="44" width="9.140625" style="1"/>
    <col min="45" max="45" width="9.140625" style="1"/>
    <col min="46" max="46" width="9.140625" style="1"/>
    <col min="47" max="47" width="9.140625" style="1"/>
    <col min="48" max="48" width="9.140625" style="1"/>
    <col min="49" max="49" width="8.7109375" customWidth="true" style="1"/>
    <col min="50" max="50" width="9.140625" style="1"/>
    <col min="51" max="51" width="12.42578125" customWidth="true" style="1"/>
    <col min="52" max="52" width="9.140625" style="1"/>
    <col min="53" max="53" width="14" customWidth="true" style="1"/>
    <col min="54" max="54" width="9.140625" style="1"/>
    <col min="55" max="55" width="10" customWidth="true" style="1"/>
  </cols>
  <sheetData>
    <row r="1" spans="1:55" customHeight="1" ht="20.25" hidden="true">
      <c r="D1" s="134" t="s">
        <v>0</v>
      </c>
      <c r="E1" s="134"/>
    </row>
    <row r="2" spans="1:55" customHeight="1" ht="18" hidden="true">
      <c r="D2" s="135" t="s">
        <v>1</v>
      </c>
      <c r="E2" s="135"/>
    </row>
    <row r="3" spans="1:55" customHeight="1" ht="18" hidden="true">
      <c r="D3" s="135" t="s">
        <v>2</v>
      </c>
      <c r="E3" s="135"/>
    </row>
    <row r="4" spans="1:55" customHeight="1" ht="20.25" hidden="true">
      <c r="D4" s="2" t="s">
        <v>3</v>
      </c>
      <c r="E4" s="2"/>
    </row>
    <row r="5" spans="1:55" customHeight="1" ht="20.25" hidden="true">
      <c r="D5" s="134" t="s">
        <v>4</v>
      </c>
      <c r="E5" s="134"/>
    </row>
    <row r="6" spans="1:55" customHeight="1" ht="18.75" hidden="true">
      <c r="D6" s="3"/>
      <c r="E6" s="3"/>
    </row>
    <row r="7" spans="1:55" customHeight="1" ht="20.25">
      <c r="D7" s="16"/>
      <c r="E7" s="9"/>
    </row>
    <row r="8" spans="1:55" customHeight="1" ht="4.15">
      <c r="D8" s="3"/>
      <c r="E8" s="41"/>
      <c r="F8" s="138"/>
      <c r="G8" s="138"/>
    </row>
    <row r="9" spans="1:55" customHeight="1" ht="14.45" hidden="true">
      <c r="B9" s="143"/>
      <c r="C9" s="143"/>
      <c r="D9" s="143"/>
      <c r="E9" s="143"/>
      <c r="F9" s="143"/>
      <c r="G9" s="143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5"/>
      <c r="W9" s="25"/>
      <c r="X9" s="25"/>
      <c r="Y9" s="25"/>
      <c r="Z9" s="25"/>
      <c r="AA9" s="25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55" customHeight="1" ht="18" hidden="true">
      <c r="B10" s="18"/>
      <c r="C10" s="18"/>
      <c r="D10" s="141"/>
      <c r="E10" s="141"/>
      <c r="F10" s="141"/>
      <c r="G10" s="14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25"/>
      <c r="W10" s="25"/>
      <c r="X10" s="25"/>
      <c r="Y10" s="25"/>
      <c r="Z10" s="25"/>
      <c r="AA10" s="25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55" customHeight="1" ht="31.15">
      <c r="B11" s="6"/>
      <c r="C11" s="142" t="s">
        <v>63</v>
      </c>
      <c r="D11" s="142"/>
      <c r="E11" s="142"/>
      <c r="F11" s="142"/>
      <c r="G11" s="142"/>
      <c r="H11" s="40"/>
    </row>
    <row r="12" spans="1:55" customHeight="1" ht="25.5">
      <c r="B12" s="144" t="s">
        <v>64</v>
      </c>
      <c r="C12" s="144" t="s">
        <v>65</v>
      </c>
      <c r="D12" s="144" t="s">
        <v>66</v>
      </c>
      <c r="E12" s="147" t="s">
        <v>15</v>
      </c>
      <c r="F12" s="131"/>
      <c r="G12" s="131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34"/>
      <c r="W12" s="34"/>
      <c r="X12" s="34"/>
      <c r="Y12" s="34"/>
      <c r="Z12" s="34"/>
      <c r="AA12" s="34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spans="1:55" customHeight="1" ht="126">
      <c r="B13" s="145"/>
      <c r="C13" s="145"/>
      <c r="D13" s="146"/>
      <c r="E13" s="131"/>
      <c r="F13" s="131"/>
      <c r="G13" s="131"/>
      <c r="H13" s="19"/>
      <c r="I13" s="19"/>
      <c r="J13" s="32"/>
      <c r="K13" s="32"/>
      <c r="L13" s="32"/>
      <c r="M13" s="32"/>
      <c r="N13" s="32"/>
      <c r="O13" s="32"/>
      <c r="P13" s="32"/>
      <c r="Q13" s="36"/>
      <c r="R13" s="36"/>
      <c r="S13" s="36"/>
      <c r="T13" s="36"/>
      <c r="U13" s="36"/>
      <c r="V13" s="36">
        <v>44057</v>
      </c>
      <c r="W13" s="36">
        <v>44056</v>
      </c>
      <c r="X13" s="36">
        <v>44054</v>
      </c>
      <c r="Y13" s="32" t="s">
        <v>16</v>
      </c>
      <c r="Z13" s="32" t="s">
        <v>17</v>
      </c>
      <c r="AA13" s="32" t="s">
        <v>18</v>
      </c>
      <c r="AB13" s="36">
        <v>44033</v>
      </c>
      <c r="AC13" s="32" t="s">
        <v>19</v>
      </c>
      <c r="AD13" s="32" t="s">
        <v>20</v>
      </c>
      <c r="AE13" s="32" t="s">
        <v>21</v>
      </c>
      <c r="AF13" s="32" t="s">
        <v>22</v>
      </c>
      <c r="AG13" s="32" t="s">
        <v>23</v>
      </c>
      <c r="AH13" s="6" t="s">
        <v>24</v>
      </c>
      <c r="AI13" s="6" t="s">
        <v>25</v>
      </c>
      <c r="AJ13" s="6" t="s">
        <v>26</v>
      </c>
      <c r="AK13" s="6" t="s">
        <v>27</v>
      </c>
      <c r="AL13" s="6" t="s">
        <v>28</v>
      </c>
      <c r="AM13" s="6" t="s">
        <v>28</v>
      </c>
      <c r="AN13" s="28" t="s">
        <v>29</v>
      </c>
      <c r="AO13" s="6" t="s">
        <v>30</v>
      </c>
      <c r="AP13" s="8" t="s">
        <v>31</v>
      </c>
      <c r="AQ13" s="6" t="s">
        <v>32</v>
      </c>
      <c r="AR13" s="6" t="s">
        <v>33</v>
      </c>
      <c r="AS13" s="6" t="s">
        <v>34</v>
      </c>
      <c r="AT13" s="6" t="s">
        <v>35</v>
      </c>
      <c r="AU13" s="6" t="s">
        <v>36</v>
      </c>
      <c r="AV13" s="6" t="s">
        <v>37</v>
      </c>
      <c r="AW13" s="6" t="s">
        <v>38</v>
      </c>
      <c r="AX13" s="6" t="s">
        <v>39</v>
      </c>
      <c r="AY13" s="6" t="s">
        <v>40</v>
      </c>
      <c r="AZ13" s="6" t="s">
        <v>41</v>
      </c>
      <c r="BA13" s="6" t="s">
        <v>42</v>
      </c>
      <c r="BB13" s="6" t="s">
        <v>43</v>
      </c>
      <c r="BC13" s="6" t="s">
        <v>44</v>
      </c>
    </row>
    <row r="14" spans="1:55" customHeight="1" ht="19.9">
      <c r="B14" s="45">
        <v>1</v>
      </c>
      <c r="C14" s="45">
        <v>2</v>
      </c>
      <c r="D14" s="46">
        <v>3</v>
      </c>
      <c r="E14" s="46">
        <v>4</v>
      </c>
      <c r="F14" s="43"/>
      <c r="G14" s="44"/>
      <c r="H14" s="19"/>
      <c r="I14" s="19"/>
      <c r="J14" s="38"/>
      <c r="K14" s="38"/>
      <c r="L14" s="38"/>
      <c r="M14" s="38"/>
      <c r="N14" s="38"/>
      <c r="O14" s="38"/>
      <c r="P14" s="38"/>
      <c r="Q14" s="38"/>
      <c r="R14" s="38"/>
      <c r="S14" s="31"/>
      <c r="T14" s="31"/>
      <c r="U14" s="31"/>
      <c r="V14" s="31">
        <f>SUM(V16:V201)</f>
        <v>455</v>
      </c>
      <c r="W14" s="31">
        <f>SUM(W16:W201)</f>
        <v>1199</v>
      </c>
      <c r="X14" s="31">
        <f>SUM(X16:X201)</f>
        <v>300</v>
      </c>
      <c r="Y14" s="26">
        <f>SUM(Y16:Y201)</f>
        <v>0</v>
      </c>
      <c r="Z14" s="35">
        <f>SUM(Z16:Z175)</f>
        <v>130</v>
      </c>
      <c r="AA14" s="35">
        <f>SUM(AA16:AA175)</f>
        <v>0</v>
      </c>
      <c r="AB14" s="37">
        <f>SUM(AB16:AB175)</f>
        <v>280</v>
      </c>
      <c r="AC14" s="35">
        <f>SUM(AC16:AC175)</f>
        <v>0</v>
      </c>
      <c r="AD14" s="35">
        <f>SUM(AD16:AD175)</f>
        <v>0</v>
      </c>
      <c r="AE14" s="35">
        <f>SUM(AE16:AE175)</f>
        <v>0</v>
      </c>
      <c r="AF14" s="12">
        <f>SUM(AF16:AF175)</f>
        <v>100</v>
      </c>
      <c r="AG14" s="26">
        <f>SUM(AG16:AG175)</f>
        <v>0</v>
      </c>
      <c r="AH14" s="12">
        <f>SUM(AH16:AH175)</f>
        <v>10</v>
      </c>
      <c r="AI14" s="26">
        <f>SUM(AI16:AI175)</f>
        <v>339.99895</v>
      </c>
      <c r="AJ14" s="12">
        <f>SUM(AJ16:AJ175)</f>
        <v>259</v>
      </c>
      <c r="AK14" s="12">
        <f>SUM(AK16:AK175)</f>
        <v>82.5</v>
      </c>
      <c r="AL14" s="27">
        <f>SUM(AL16:AL175)</f>
        <v>431.69063</v>
      </c>
      <c r="AM14" s="12">
        <f>SUM(AM16:AM175)</f>
        <v>0</v>
      </c>
      <c r="AN14" s="12">
        <f>SUM(AN16:AN175)</f>
        <v>0</v>
      </c>
      <c r="AO14" s="12">
        <f>SUM(AO16:AO93)</f>
        <v>498.845</v>
      </c>
      <c r="AP14" s="14">
        <f>SUM(AP16:AP93)</f>
        <v>465.44421</v>
      </c>
      <c r="AQ14" s="14">
        <v>372.85</v>
      </c>
      <c r="AR14" s="14">
        <f>SUM(AR16:AR93)</f>
        <v>0</v>
      </c>
      <c r="AS14" s="14">
        <f>SUM(AS16:AS93)</f>
        <v>100</v>
      </c>
      <c r="AT14" s="14">
        <f>SUM(AT16:AT93)</f>
        <v>450</v>
      </c>
      <c r="AU14" s="14">
        <f>SUM(AU16:AU93)</f>
        <v>380</v>
      </c>
      <c r="AV14" s="14">
        <f>SUM(AV16:AV93)</f>
        <v>608</v>
      </c>
      <c r="AW14" s="14">
        <f>SUM(AW16:AW93)</f>
        <v>257</v>
      </c>
      <c r="AX14" s="14">
        <f>SUM(AX16:AX93)</f>
        <v>54</v>
      </c>
      <c r="AY14" s="14">
        <f>SUM(AY16:AY93)</f>
        <v>260</v>
      </c>
      <c r="AZ14" s="14">
        <f>SUM(AZ16:AZ93)</f>
        <v>415</v>
      </c>
      <c r="BA14" s="14">
        <f>SUM(BA16:BA93)</f>
        <v>118.643</v>
      </c>
      <c r="BB14" s="14">
        <f>SUM(BB16:BB93)</f>
        <v>0</v>
      </c>
      <c r="BC14" s="14">
        <f>SUM(BC16:BC93)</f>
        <v>154.014</v>
      </c>
    </row>
    <row r="15" spans="1:55" customHeight="1" ht="40.5">
      <c r="B15" s="94"/>
      <c r="C15" s="94"/>
      <c r="D15" s="95" t="s">
        <v>67</v>
      </c>
      <c r="E15" s="75">
        <f>E16+E171</f>
        <v>4330910</v>
      </c>
      <c r="F15" s="54"/>
      <c r="G15" s="54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14"/>
      <c r="AZ15" s="6"/>
      <c r="BA15" s="6"/>
      <c r="BB15" s="6"/>
      <c r="BC15" s="6"/>
    </row>
    <row r="16" spans="1:55" customHeight="1" ht="27.75" s="79" customFormat="1">
      <c r="B16" s="96" t="s">
        <v>68</v>
      </c>
      <c r="C16" s="97">
        <v>9770</v>
      </c>
      <c r="D16" s="95" t="s">
        <v>69</v>
      </c>
      <c r="E16" s="75">
        <f>SUM(E17+E81+E144)</f>
        <v>4254200</v>
      </c>
      <c r="F16" s="80">
        <f>F17+F20+F22+F24+F29+F32+F34+F36+F38+F47+F49+F51+F54+F56+F59+F62+F64+F66+F68+F75+F77+F79+F81+F83+F85+F89+F91</f>
        <v>4480.29079</v>
      </c>
      <c r="G16" s="80">
        <f>G17+G20+G22+G24+G29+G32+G34+G38+G47+G49+G51+G54+G56+G59+G62+G64+G66+G68+G75+G77+G79+G81+G83+G85+G89+G91</f>
        <v>2907234.70921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</row>
    <row r="17" spans="1:55" customHeight="1" ht="75" s="79" customFormat="1">
      <c r="B17" s="84"/>
      <c r="C17" s="85"/>
      <c r="D17" s="95" t="s">
        <v>70</v>
      </c>
      <c r="E17" s="75">
        <f>E18</f>
        <v>800000</v>
      </c>
      <c r="F17" s="81">
        <f>SUM(F18:F19)</f>
        <v>54</v>
      </c>
      <c r="G17" s="81">
        <f>SUM(G18:G19)</f>
        <v>812946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</row>
    <row r="18" spans="1:55" customHeight="1" ht="36.75" s="79" customFormat="1">
      <c r="B18" s="110" t="s">
        <v>71</v>
      </c>
      <c r="C18" s="87"/>
      <c r="D18" s="98" t="s">
        <v>72</v>
      </c>
      <c r="E18" s="75">
        <f>SUM(E19:E80)</f>
        <v>800000</v>
      </c>
      <c r="F18" s="76">
        <f>SUM(H18:BC18)</f>
        <v>50</v>
      </c>
      <c r="G18" s="76">
        <f>E18-F18</f>
        <v>799950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83">
        <v>50</v>
      </c>
      <c r="AY18" s="78"/>
      <c r="AZ18" s="78"/>
      <c r="BA18" s="78"/>
      <c r="BB18" s="78"/>
      <c r="BC18" s="78"/>
    </row>
    <row r="19" spans="1:55" customHeight="1" ht="26.25">
      <c r="B19" s="111" t="s">
        <v>73</v>
      </c>
      <c r="C19" s="88"/>
      <c r="D19" s="92" t="s">
        <v>74</v>
      </c>
      <c r="E19" s="124">
        <v>13000</v>
      </c>
      <c r="F19" s="60">
        <f>SUM(H19:BC19)</f>
        <v>4</v>
      </c>
      <c r="G19" s="60">
        <f>E19-F19</f>
        <v>12996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14">
        <v>4</v>
      </c>
      <c r="AY19" s="6"/>
      <c r="AZ19" s="6"/>
      <c r="BA19" s="6"/>
      <c r="BB19" s="6"/>
      <c r="BC19" s="6"/>
    </row>
    <row r="20" spans="1:55" customHeight="1" ht="35.45">
      <c r="B20" s="111" t="s">
        <v>75</v>
      </c>
      <c r="C20" s="88"/>
      <c r="D20" s="92" t="s">
        <v>76</v>
      </c>
      <c r="E20" s="124">
        <v>13000</v>
      </c>
      <c r="F20" s="56">
        <f>SUM(F21:F21)</f>
        <v>100</v>
      </c>
      <c r="G20" s="56">
        <f>SUM(G21:G21)</f>
        <v>9900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customHeight="1" ht="43.9">
      <c r="B21" s="111" t="s">
        <v>77</v>
      </c>
      <c r="C21" s="88"/>
      <c r="D21" s="92" t="s">
        <v>78</v>
      </c>
      <c r="E21" s="124">
        <v>10000</v>
      </c>
      <c r="F21" s="60">
        <f>SUM(H21:BC21)</f>
        <v>100</v>
      </c>
      <c r="G21" s="60">
        <f>E21-F21</f>
        <v>9900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6"/>
      <c r="AM21" s="6"/>
      <c r="AN21" s="6"/>
      <c r="AO21" s="6"/>
      <c r="AP21" s="6"/>
      <c r="AQ21" s="6"/>
      <c r="AR21" s="6"/>
      <c r="AS21" s="14">
        <v>100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5" customHeight="1" ht="26.25">
      <c r="B22" s="111" t="s">
        <v>79</v>
      </c>
      <c r="C22" s="88"/>
      <c r="D22" s="92" t="s">
        <v>80</v>
      </c>
      <c r="E22" s="124">
        <v>6550</v>
      </c>
      <c r="F22" s="56">
        <f>SUM(F23:F23)</f>
        <v>118.643</v>
      </c>
      <c r="G22" s="56">
        <f>SUM(G23:G23)</f>
        <v>12881.357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customHeight="1" ht="26.25">
      <c r="B23" s="111" t="s">
        <v>81</v>
      </c>
      <c r="C23" s="88"/>
      <c r="D23" s="92" t="s">
        <v>82</v>
      </c>
      <c r="E23" s="124">
        <v>13000</v>
      </c>
      <c r="F23" s="60">
        <f>SUM(H23:BC23)</f>
        <v>118.643</v>
      </c>
      <c r="G23" s="60">
        <f>E23-F23</f>
        <v>12881.357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13">
        <v>118.643</v>
      </c>
      <c r="BB23" s="6"/>
      <c r="BC23" s="6"/>
    </row>
    <row r="24" spans="1:55" customHeight="1" ht="36.6">
      <c r="B24" s="111" t="s">
        <v>83</v>
      </c>
      <c r="C24" s="88"/>
      <c r="D24" s="92" t="s">
        <v>84</v>
      </c>
      <c r="E24" s="124">
        <v>10000</v>
      </c>
      <c r="F24" s="56">
        <f>SUM(F25:F28)</f>
        <v>325</v>
      </c>
      <c r="G24" s="56">
        <f>SUM(G25:G28)</f>
        <v>42675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 customHeight="1" ht="26.25">
      <c r="B25" s="111" t="s">
        <v>85</v>
      </c>
      <c r="C25" s="88"/>
      <c r="D25" s="92" t="s">
        <v>86</v>
      </c>
      <c r="E25" s="124">
        <v>10000</v>
      </c>
      <c r="F25" s="60">
        <f>SUM(H25:BC25)</f>
        <v>130</v>
      </c>
      <c r="G25" s="60">
        <f>E25-F25</f>
        <v>9870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>
        <v>130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customHeight="1" ht="26.25">
      <c r="B26" s="111" t="s">
        <v>87</v>
      </c>
      <c r="C26" s="88"/>
      <c r="D26" s="92" t="s">
        <v>88</v>
      </c>
      <c r="E26" s="124">
        <v>12000</v>
      </c>
      <c r="F26" s="60">
        <f>SUM(H26:BC26)</f>
        <v>0</v>
      </c>
      <c r="G26" s="60">
        <f>E26-F26</f>
        <v>12000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customHeight="1" ht="26.25">
      <c r="B27" s="111" t="s">
        <v>89</v>
      </c>
      <c r="C27" s="88"/>
      <c r="D27" s="92" t="s">
        <v>90</v>
      </c>
      <c r="E27" s="124">
        <v>10000</v>
      </c>
      <c r="F27" s="60">
        <f>SUM(H27:BC27)</f>
        <v>0</v>
      </c>
      <c r="G27" s="60">
        <f>E27-F27</f>
        <v>10000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customHeight="1" ht="43.9">
      <c r="B28" s="111" t="s">
        <v>91</v>
      </c>
      <c r="C28" s="88"/>
      <c r="D28" s="92" t="s">
        <v>92</v>
      </c>
      <c r="E28" s="124">
        <v>11000</v>
      </c>
      <c r="F28" s="60">
        <f>SUM(H28:BC28)</f>
        <v>195</v>
      </c>
      <c r="G28" s="60">
        <f>E28-F28</f>
        <v>10805</v>
      </c>
      <c r="H28" s="21"/>
      <c r="I28" s="21"/>
      <c r="J28" s="21"/>
      <c r="K28" s="21"/>
      <c r="L28" s="21"/>
      <c r="M28" s="21"/>
      <c r="N28" s="21"/>
      <c r="O28" s="21">
        <v>195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customHeight="1" ht="26.25">
      <c r="B29" s="111" t="s">
        <v>93</v>
      </c>
      <c r="C29" s="88"/>
      <c r="D29" s="92" t="s">
        <v>94</v>
      </c>
      <c r="E29" s="124">
        <v>11000</v>
      </c>
      <c r="F29" s="56">
        <f>F30+F31</f>
        <v>215</v>
      </c>
      <c r="G29" s="56">
        <f>G30+G31</f>
        <v>20785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customHeight="1" ht="26.25">
      <c r="B30" s="111" t="s">
        <v>95</v>
      </c>
      <c r="C30" s="88"/>
      <c r="D30" s="92" t="s">
        <v>96</v>
      </c>
      <c r="E30" s="124">
        <v>10000</v>
      </c>
      <c r="F30" s="60">
        <f>SUM(H30:BC30)</f>
        <v>65</v>
      </c>
      <c r="G30" s="60">
        <f>E30-F30</f>
        <v>9935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14">
        <v>65</v>
      </c>
      <c r="BA30" s="6"/>
      <c r="BB30" s="6"/>
      <c r="BC30" s="6"/>
    </row>
    <row r="31" spans="1:55" customHeight="1" ht="26.25">
      <c r="B31" s="111" t="s">
        <v>97</v>
      </c>
      <c r="C31" s="88"/>
      <c r="D31" s="92" t="s">
        <v>98</v>
      </c>
      <c r="E31" s="124">
        <v>11000</v>
      </c>
      <c r="F31" s="60">
        <f>SUM(H31:BC31)</f>
        <v>150</v>
      </c>
      <c r="G31" s="60">
        <f>E31-F31</f>
        <v>10850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14">
        <v>150</v>
      </c>
      <c r="BA31" s="6"/>
      <c r="BB31" s="6"/>
      <c r="BC31" s="6"/>
    </row>
    <row r="32" spans="1:55" customHeight="1" ht="26.25">
      <c r="B32" s="111" t="s">
        <v>99</v>
      </c>
      <c r="C32" s="88"/>
      <c r="D32" s="92" t="s">
        <v>100</v>
      </c>
      <c r="E32" s="124">
        <v>12000</v>
      </c>
      <c r="F32" s="57">
        <f>F33</f>
        <v>250</v>
      </c>
      <c r="G32" s="57">
        <f>G33</f>
        <v>11750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customHeight="1" ht="26.25">
      <c r="B33" s="111" t="s">
        <v>101</v>
      </c>
      <c r="C33" s="88"/>
      <c r="D33" s="92" t="s">
        <v>102</v>
      </c>
      <c r="E33" s="124">
        <v>12000</v>
      </c>
      <c r="F33" s="60">
        <f>SUM(H33:BC33)</f>
        <v>250</v>
      </c>
      <c r="G33" s="60">
        <f>E33-F33</f>
        <v>11750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6"/>
      <c r="AM33" s="6"/>
      <c r="AN33" s="6"/>
      <c r="AO33" s="6"/>
      <c r="AP33" s="6"/>
      <c r="AQ33" s="6"/>
      <c r="AR33" s="6"/>
      <c r="AS33" s="6"/>
      <c r="AT33" s="6"/>
      <c r="AU33" s="14">
        <v>250</v>
      </c>
      <c r="AV33" s="6"/>
      <c r="AW33" s="6"/>
      <c r="AX33" s="6"/>
      <c r="AY33" s="6"/>
      <c r="AZ33" s="6"/>
      <c r="BA33" s="6"/>
      <c r="BB33" s="6"/>
      <c r="BC33" s="6"/>
    </row>
    <row r="34" spans="1:55" customHeight="1" ht="33.6">
      <c r="B34" s="111" t="s">
        <v>103</v>
      </c>
      <c r="C34" s="88"/>
      <c r="D34" s="92" t="s">
        <v>104</v>
      </c>
      <c r="E34" s="124">
        <v>13000</v>
      </c>
      <c r="F34" s="57">
        <f>SUM(F35)</f>
        <v>82.5</v>
      </c>
      <c r="G34" s="57">
        <f>SUM(G35)</f>
        <v>12917.5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1:55" customHeight="1" ht="26.25">
      <c r="B35" s="111" t="s">
        <v>105</v>
      </c>
      <c r="C35" s="88"/>
      <c r="D35" s="92" t="s">
        <v>106</v>
      </c>
      <c r="E35" s="124">
        <v>13000</v>
      </c>
      <c r="F35" s="60">
        <f>SUM(H35:BC35)</f>
        <v>82.5</v>
      </c>
      <c r="G35" s="60">
        <f>E35-F35</f>
        <v>12917.5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>
        <v>82.5</v>
      </c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customHeight="1" ht="36">
      <c r="B36" s="111" t="s">
        <v>107</v>
      </c>
      <c r="C36" s="88"/>
      <c r="D36" s="92" t="s">
        <v>108</v>
      </c>
      <c r="E36" s="124">
        <v>13000</v>
      </c>
      <c r="F36" s="57">
        <f>F37</f>
        <v>0</v>
      </c>
      <c r="G36" s="57">
        <f>G37</f>
        <v>13000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pans="1:55" customHeight="1" ht="26.25">
      <c r="B37" s="111" t="s">
        <v>109</v>
      </c>
      <c r="C37" s="88"/>
      <c r="D37" s="92" t="s">
        <v>110</v>
      </c>
      <c r="E37" s="124">
        <v>13000</v>
      </c>
      <c r="F37" s="60">
        <f>SUM(H37:BC37)</f>
        <v>0</v>
      </c>
      <c r="G37" s="60">
        <f>E37-F37</f>
        <v>13000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1:55" customHeight="1" ht="36.6">
      <c r="B38" s="111" t="s">
        <v>111</v>
      </c>
      <c r="C38" s="88"/>
      <c r="D38" s="92" t="s">
        <v>112</v>
      </c>
      <c r="E38" s="124">
        <v>11000</v>
      </c>
      <c r="F38" s="57">
        <f>SUM(F39:F46)</f>
        <v>0</v>
      </c>
      <c r="G38" s="57">
        <f>SUM(G39:G46)</f>
        <v>91000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</row>
    <row r="39" spans="1:55" customHeight="1" ht="35.45">
      <c r="B39" s="111" t="s">
        <v>113</v>
      </c>
      <c r="C39" s="88"/>
      <c r="D39" s="92" t="s">
        <v>114</v>
      </c>
      <c r="E39" s="124">
        <v>13000</v>
      </c>
      <c r="F39" s="60">
        <f>SUM(H39:H39)</f>
        <v>0</v>
      </c>
      <c r="G39" s="60">
        <f>E39-F39</f>
        <v>13000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6">
        <v>130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</row>
    <row r="40" spans="1:55" customHeight="1" ht="26.25">
      <c r="B40" s="111" t="s">
        <v>115</v>
      </c>
      <c r="C40" s="88"/>
      <c r="D40" s="92" t="s">
        <v>116</v>
      </c>
      <c r="E40" s="124">
        <v>13000</v>
      </c>
      <c r="F40" s="60">
        <f>SUM(H40:H40)</f>
        <v>0</v>
      </c>
      <c r="G40" s="60">
        <f>E40-F40</f>
        <v>13000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6"/>
      <c r="AM40" s="6"/>
      <c r="AN40" s="6"/>
      <c r="AO40" s="6"/>
      <c r="AP40" s="6"/>
      <c r="AQ40" s="6"/>
      <c r="AR40" s="6"/>
      <c r="AS40" s="6"/>
      <c r="AT40" s="6"/>
      <c r="AU40" s="14">
        <v>130</v>
      </c>
      <c r="AV40" s="6"/>
      <c r="AW40" s="6"/>
      <c r="AX40" s="6"/>
      <c r="AY40" s="6"/>
      <c r="AZ40" s="6"/>
      <c r="BA40" s="6"/>
      <c r="BB40" s="6"/>
      <c r="BC40" s="6"/>
    </row>
    <row r="41" spans="1:55" customHeight="1" ht="26.25">
      <c r="B41" s="111" t="s">
        <v>117</v>
      </c>
      <c r="C41" s="88"/>
      <c r="D41" s="92" t="s">
        <v>118</v>
      </c>
      <c r="E41" s="124">
        <v>12000</v>
      </c>
      <c r="F41" s="60">
        <f>SUM(H41:H41)</f>
        <v>0</v>
      </c>
      <c r="G41" s="60">
        <f>E41-F41</f>
        <v>12000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6"/>
      <c r="AM41" s="6"/>
      <c r="AN41" s="6"/>
      <c r="AO41" s="6"/>
      <c r="AP41" s="14">
        <v>130</v>
      </c>
      <c r="AQ41" s="14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</row>
    <row r="42" spans="1:55" customHeight="1" ht="32.45">
      <c r="B42" s="111" t="s">
        <v>119</v>
      </c>
      <c r="C42" s="88"/>
      <c r="D42" s="92" t="s">
        <v>120</v>
      </c>
      <c r="E42" s="124">
        <v>11000</v>
      </c>
      <c r="F42" s="60">
        <f>SUM(H42:H42)</f>
        <v>0</v>
      </c>
      <c r="G42" s="60">
        <f>E42-F42</f>
        <v>11000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6">
        <v>50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customHeight="1" ht="26.25">
      <c r="A43" s="39"/>
      <c r="B43" s="111" t="s">
        <v>121</v>
      </c>
      <c r="C43" s="88"/>
      <c r="D43" s="92" t="s">
        <v>122</v>
      </c>
      <c r="E43" s="124">
        <v>11000</v>
      </c>
      <c r="F43" s="60">
        <f>SUM(H43:H43)</f>
        <v>0</v>
      </c>
      <c r="G43" s="60">
        <f>E43-F43</f>
        <v>11000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</row>
    <row r="44" spans="1:55" customHeight="1" ht="26.25">
      <c r="A44" s="39"/>
      <c r="B44" s="111" t="s">
        <v>123</v>
      </c>
      <c r="C44" s="88"/>
      <c r="D44" s="92" t="s">
        <v>124</v>
      </c>
      <c r="E44" s="124">
        <v>10000</v>
      </c>
      <c r="F44" s="60">
        <f>SUM(H44:H44)</f>
        <v>0</v>
      </c>
      <c r="G44" s="60">
        <f>E44-F44</f>
        <v>10000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</row>
    <row r="45" spans="1:55" customHeight="1" ht="26.25">
      <c r="A45" s="39"/>
      <c r="B45" s="111" t="s">
        <v>125</v>
      </c>
      <c r="C45" s="88"/>
      <c r="D45" s="92" t="s">
        <v>126</v>
      </c>
      <c r="E45" s="124">
        <v>10000</v>
      </c>
      <c r="F45" s="60">
        <f>SUM(H45:H45)</f>
        <v>0</v>
      </c>
      <c r="G45" s="60">
        <f>E45-F45</f>
        <v>10000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</row>
    <row r="46" spans="1:55" customHeight="1" ht="26.25">
      <c r="B46" s="111" t="s">
        <v>127</v>
      </c>
      <c r="C46" s="88"/>
      <c r="D46" s="92" t="s">
        <v>128</v>
      </c>
      <c r="E46" s="124">
        <v>11000</v>
      </c>
      <c r="F46" s="60">
        <f>SUM(H46:H46)</f>
        <v>0</v>
      </c>
      <c r="G46" s="60">
        <f>E46-F46</f>
        <v>11000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</row>
    <row r="47" spans="1:55" customHeight="1" ht="26.25">
      <c r="B47" s="111" t="s">
        <v>129</v>
      </c>
      <c r="C47" s="88"/>
      <c r="D47" s="92" t="s">
        <v>130</v>
      </c>
      <c r="E47" s="124">
        <v>15000</v>
      </c>
      <c r="F47" s="57">
        <f>SUM(F48:F48)</f>
        <v>650</v>
      </c>
      <c r="G47" s="57">
        <f>SUM(G48:G48)</f>
        <v>14350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customHeight="1" ht="26.25">
      <c r="B48" s="111" t="s">
        <v>131</v>
      </c>
      <c r="C48" s="88"/>
      <c r="D48" s="92" t="s">
        <v>132</v>
      </c>
      <c r="E48" s="124">
        <v>15000</v>
      </c>
      <c r="F48" s="60">
        <f>SUM(H48:BC48)</f>
        <v>650</v>
      </c>
      <c r="G48" s="60">
        <f>E48-F48</f>
        <v>14350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>
        <v>455</v>
      </c>
      <c r="W48" s="21"/>
      <c r="X48" s="21"/>
      <c r="Y48" s="21"/>
      <c r="Z48" s="21"/>
      <c r="AA48" s="21"/>
      <c r="AB48" s="21">
        <v>195</v>
      </c>
      <c r="AC48" s="21"/>
      <c r="AD48" s="21"/>
      <c r="AE48" s="21"/>
      <c r="AF48" s="21"/>
      <c r="AG48" s="21"/>
      <c r="AH48" s="21"/>
      <c r="AI48" s="21"/>
      <c r="AJ48" s="21"/>
      <c r="AK48" s="21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5" customHeight="1" ht="26.25">
      <c r="B49" s="111" t="s">
        <v>133</v>
      </c>
      <c r="C49" s="88"/>
      <c r="D49" s="92" t="s">
        <v>134</v>
      </c>
      <c r="E49" s="124">
        <v>35000</v>
      </c>
      <c r="F49" s="57">
        <f>SUM(F50:F50)</f>
        <v>100</v>
      </c>
      <c r="G49" s="57">
        <f>SUM(G50:G50)</f>
        <v>12900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</row>
    <row r="50" spans="1:55" customHeight="1" ht="26.25">
      <c r="B50" s="111" t="s">
        <v>135</v>
      </c>
      <c r="C50" s="88"/>
      <c r="D50" s="92" t="s">
        <v>136</v>
      </c>
      <c r="E50" s="124">
        <v>13000</v>
      </c>
      <c r="F50" s="60">
        <f>SUM(H50:BC50)</f>
        <v>100</v>
      </c>
      <c r="G50" s="60">
        <f>E50-F50</f>
        <v>12900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>
        <v>100</v>
      </c>
      <c r="AG50" s="21"/>
      <c r="AH50" s="21"/>
      <c r="AI50" s="21"/>
      <c r="AJ50" s="21"/>
      <c r="AK50" s="21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</row>
    <row r="51" spans="1:55" customHeight="1" ht="36.6">
      <c r="B51" s="111" t="s">
        <v>137</v>
      </c>
      <c r="C51" s="88"/>
      <c r="D51" s="92" t="s">
        <v>138</v>
      </c>
      <c r="E51" s="124">
        <v>45350</v>
      </c>
      <c r="F51" s="57">
        <f>SUM(F52:F53)</f>
        <v>219.014</v>
      </c>
      <c r="G51" s="57">
        <f>SUM(G52:G53)</f>
        <v>21780.986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</row>
    <row r="52" spans="1:55" customHeight="1" ht="26.25">
      <c r="B52" s="111" t="s">
        <v>139</v>
      </c>
      <c r="C52" s="88"/>
      <c r="D52" s="92" t="s">
        <v>140</v>
      </c>
      <c r="E52" s="124">
        <v>10000</v>
      </c>
      <c r="F52" s="60">
        <f>SUM(H52:BC52)</f>
        <v>154.014</v>
      </c>
      <c r="G52" s="60">
        <f>E52-F52</f>
        <v>9845.986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14"/>
      <c r="AW52" s="6"/>
      <c r="AX52" s="6"/>
      <c r="AY52" s="6"/>
      <c r="AZ52" s="6"/>
      <c r="BA52" s="6"/>
      <c r="BB52" s="6"/>
      <c r="BC52" s="12">
        <v>154.014</v>
      </c>
    </row>
    <row r="53" spans="1:55" customHeight="1" ht="26.25">
      <c r="B53" s="111" t="s">
        <v>141</v>
      </c>
      <c r="C53" s="88"/>
      <c r="D53" s="92" t="s">
        <v>142</v>
      </c>
      <c r="E53" s="124">
        <v>12000</v>
      </c>
      <c r="F53" s="60">
        <f>SUM(H53:BC53)</f>
        <v>65</v>
      </c>
      <c r="G53" s="60">
        <f>E53-F53</f>
        <v>11935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14">
        <v>65</v>
      </c>
      <c r="AW53" s="6"/>
      <c r="AX53" s="6"/>
      <c r="AY53" s="6"/>
      <c r="AZ53" s="6"/>
      <c r="BA53" s="6"/>
      <c r="BB53" s="6"/>
      <c r="BC53" s="6"/>
    </row>
    <row r="54" spans="1:55" customHeight="1" ht="26.25">
      <c r="B54" s="111" t="s">
        <v>143</v>
      </c>
      <c r="C54" s="88"/>
      <c r="D54" s="92" t="s">
        <v>144</v>
      </c>
      <c r="E54" s="124">
        <v>13000</v>
      </c>
      <c r="F54" s="56">
        <f>F55</f>
        <v>89.99895</v>
      </c>
      <c r="G54" s="56">
        <f>G55</f>
        <v>12910.00105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</row>
    <row r="55" spans="1:55" customHeight="1" ht="26.25">
      <c r="B55" s="111" t="s">
        <v>145</v>
      </c>
      <c r="C55" s="88"/>
      <c r="D55" s="92" t="s">
        <v>146</v>
      </c>
      <c r="E55" s="124">
        <v>13000</v>
      </c>
      <c r="F55" s="60">
        <f>SUM(H55:BC55)</f>
        <v>89.99895</v>
      </c>
      <c r="G55" s="60">
        <f>E55-F55</f>
        <v>12910.00105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30">
        <v>89.99895</v>
      </c>
      <c r="AJ55" s="30"/>
      <c r="AK55" s="21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</row>
    <row r="56" spans="1:55" customHeight="1" ht="36.6">
      <c r="B56" s="111" t="s">
        <v>147</v>
      </c>
      <c r="C56" s="88"/>
      <c r="D56" s="92" t="s">
        <v>148</v>
      </c>
      <c r="E56" s="124">
        <v>10000</v>
      </c>
      <c r="F56" s="56">
        <f>SUM(F57:F58)</f>
        <v>122.13484</v>
      </c>
      <c r="G56" s="56">
        <f>SUM(G57:G58)</f>
        <v>25877.86516</v>
      </c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</row>
    <row r="57" spans="1:55" customHeight="1" ht="33">
      <c r="B57" s="111" t="s">
        <v>149</v>
      </c>
      <c r="C57" s="88"/>
      <c r="D57" s="92" t="s">
        <v>150</v>
      </c>
      <c r="E57" s="124">
        <v>13000</v>
      </c>
      <c r="F57" s="60">
        <f>SUM(H57:BC57)</f>
        <v>0</v>
      </c>
      <c r="G57" s="60">
        <f>E57-F57</f>
        <v>13000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</row>
    <row r="58" spans="1:55" customHeight="1" ht="26.25">
      <c r="B58" s="111" t="s">
        <v>151</v>
      </c>
      <c r="C58" s="88"/>
      <c r="D58" s="92" t="s">
        <v>152</v>
      </c>
      <c r="E58" s="124">
        <v>13000</v>
      </c>
      <c r="F58" s="60">
        <f>SUM(H58:BC58)</f>
        <v>122.13484</v>
      </c>
      <c r="G58" s="60">
        <f>E58-F58</f>
        <v>12877.86516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6">
        <v>1.69063</v>
      </c>
      <c r="AM58" s="6"/>
      <c r="AN58" s="6"/>
      <c r="AO58" s="6"/>
      <c r="AP58" s="26">
        <v>120.44421</v>
      </c>
      <c r="AQ58" s="2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5" customHeight="1" ht="26.25">
      <c r="B59" s="111" t="s">
        <v>153</v>
      </c>
      <c r="C59" s="88"/>
      <c r="D59" s="92" t="s">
        <v>154</v>
      </c>
      <c r="E59" s="124">
        <v>17000</v>
      </c>
      <c r="F59" s="57">
        <f>SUM(F60:F61)</f>
        <v>250</v>
      </c>
      <c r="G59" s="57">
        <f>SUM(G60:G61)</f>
        <v>19300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</row>
    <row r="60" spans="1:55" customHeight="1" ht="34.9">
      <c r="B60" s="111" t="s">
        <v>155</v>
      </c>
      <c r="C60" s="88"/>
      <c r="D60" s="92" t="s">
        <v>156</v>
      </c>
      <c r="E60" s="124">
        <v>6550</v>
      </c>
      <c r="F60" s="60">
        <f>SUM(H60:BC60)</f>
        <v>250</v>
      </c>
      <c r="G60" s="60">
        <f>E60-F60</f>
        <v>6300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9">
        <v>250</v>
      </c>
      <c r="AJ60" s="29"/>
      <c r="AK60" s="21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</row>
    <row r="61" spans="1:55" customHeight="1" ht="32.45" s="5" customFormat="1">
      <c r="A61" s="42"/>
      <c r="B61" s="111" t="s">
        <v>157</v>
      </c>
      <c r="C61" s="88"/>
      <c r="D61" s="92" t="s">
        <v>158</v>
      </c>
      <c r="E61" s="124">
        <v>13000</v>
      </c>
      <c r="F61" s="60">
        <f>SUM(H61:BC61)</f>
        <v>0</v>
      </c>
      <c r="G61" s="60">
        <f>E61-F61</f>
        <v>13000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6"/>
      <c r="AZ61" s="11"/>
      <c r="BA61" s="11"/>
      <c r="BB61" s="11"/>
      <c r="BC61" s="11"/>
    </row>
    <row r="62" spans="1:55" customHeight="1" ht="26.25" s="5" customFormat="1">
      <c r="B62" s="111" t="s">
        <v>159</v>
      </c>
      <c r="C62" s="88"/>
      <c r="D62" s="92" t="s">
        <v>160</v>
      </c>
      <c r="E62" s="124">
        <v>13000</v>
      </c>
      <c r="F62" s="57">
        <f>F63</f>
        <v>100</v>
      </c>
      <c r="G62" s="57">
        <f>G63</f>
        <v>14900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</row>
    <row r="63" spans="1:55" customHeight="1" ht="37.9" s="5" customFormat="1">
      <c r="B63" s="111" t="s">
        <v>161</v>
      </c>
      <c r="C63" s="88"/>
      <c r="D63" s="92" t="s">
        <v>162</v>
      </c>
      <c r="E63" s="124">
        <v>15000</v>
      </c>
      <c r="F63" s="60">
        <f>SUM(H63:BC63)</f>
        <v>100</v>
      </c>
      <c r="G63" s="60">
        <f>E63-F63</f>
        <v>14900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5">
        <v>100</v>
      </c>
      <c r="AZ63" s="11"/>
      <c r="BA63" s="11"/>
      <c r="BB63" s="11"/>
      <c r="BC63" s="11"/>
    </row>
    <row r="64" spans="1:55" customHeight="1" ht="26.25" s="5" customFormat="1">
      <c r="B64" s="111" t="s">
        <v>163</v>
      </c>
      <c r="C64" s="88"/>
      <c r="D64" s="92" t="s">
        <v>164</v>
      </c>
      <c r="E64" s="124">
        <v>13000</v>
      </c>
      <c r="F64" s="57">
        <f>F65</f>
        <v>85</v>
      </c>
      <c r="G64" s="57">
        <f>G65</f>
        <v>6465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5"/>
      <c r="AZ64" s="11"/>
      <c r="BA64" s="11"/>
      <c r="BB64" s="11"/>
      <c r="BC64" s="11"/>
    </row>
    <row r="65" spans="1:55" customHeight="1" ht="26.25" s="5" customFormat="1">
      <c r="B65" s="111" t="s">
        <v>165</v>
      </c>
      <c r="C65" s="88"/>
      <c r="D65" s="92" t="s">
        <v>166</v>
      </c>
      <c r="E65" s="124">
        <v>6550</v>
      </c>
      <c r="F65" s="60">
        <f>SUM(H65:BC65)</f>
        <v>85</v>
      </c>
      <c r="G65" s="60">
        <f>E65-F65</f>
        <v>6465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11"/>
      <c r="AM65" s="11"/>
      <c r="AN65" s="11"/>
      <c r="AO65" s="11"/>
      <c r="AP65" s="15">
        <v>85</v>
      </c>
      <c r="AQ65" s="15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customHeight="1" ht="26.25" s="5" customFormat="1">
      <c r="B66" s="111" t="s">
        <v>167</v>
      </c>
      <c r="C66" s="88"/>
      <c r="D66" s="92" t="s">
        <v>168</v>
      </c>
      <c r="E66" s="124">
        <v>12000</v>
      </c>
      <c r="F66" s="57">
        <f>SUM(F67:F67)</f>
        <v>200</v>
      </c>
      <c r="G66" s="57">
        <f>SUM(G67:G67)</f>
        <v>11800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customHeight="1" ht="26.25" s="5" customFormat="1">
      <c r="B67" s="111" t="s">
        <v>169</v>
      </c>
      <c r="C67" s="88"/>
      <c r="D67" s="92" t="s">
        <v>170</v>
      </c>
      <c r="E67" s="124">
        <v>12000</v>
      </c>
      <c r="F67" s="60">
        <f>SUM(H67:BC67)</f>
        <v>200</v>
      </c>
      <c r="G67" s="60">
        <f>E67-F67</f>
        <v>11800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11"/>
      <c r="AM67" s="11"/>
      <c r="AN67" s="11"/>
      <c r="AO67" s="15">
        <v>200</v>
      </c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</row>
    <row r="68" spans="1:55" customHeight="1" ht="26.25">
      <c r="B68" s="111" t="s">
        <v>171</v>
      </c>
      <c r="C68" s="88"/>
      <c r="D68" s="92" t="s">
        <v>172</v>
      </c>
      <c r="E68" s="124">
        <v>13000</v>
      </c>
      <c r="F68" s="57">
        <f>SUM(F69:F74)</f>
        <v>0</v>
      </c>
      <c r="G68" s="57">
        <f>SUM(G69:G74)</f>
        <v>71000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11"/>
      <c r="AZ68" s="6"/>
      <c r="BA68" s="6"/>
      <c r="BB68" s="6"/>
      <c r="BC68" s="6"/>
    </row>
    <row r="69" spans="1:55" customHeight="1" ht="26.25">
      <c r="B69" s="111" t="s">
        <v>173</v>
      </c>
      <c r="C69" s="88"/>
      <c r="D69" s="92" t="s">
        <v>174</v>
      </c>
      <c r="E69" s="124">
        <v>13000</v>
      </c>
      <c r="F69" s="60">
        <f>SUM(H69:H69)</f>
        <v>0</v>
      </c>
      <c r="G69" s="60">
        <f>E69-F69</f>
        <v>13000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14">
        <v>343</v>
      </c>
      <c r="AW69" s="14">
        <v>147</v>
      </c>
      <c r="AX69" s="6"/>
      <c r="AY69" s="6"/>
      <c r="AZ69" s="6"/>
      <c r="BA69" s="6"/>
      <c r="BB69" s="6"/>
      <c r="BC69" s="6"/>
    </row>
    <row r="70" spans="1:55" customHeight="1" ht="26.25">
      <c r="B70" s="111" t="s">
        <v>175</v>
      </c>
      <c r="C70" s="88"/>
      <c r="D70" s="92" t="s">
        <v>176</v>
      </c>
      <c r="E70" s="124">
        <v>11000</v>
      </c>
      <c r="F70" s="60">
        <f>SUM(H70:H70)</f>
        <v>0</v>
      </c>
      <c r="G70" s="60">
        <f>E70-F70</f>
        <v>11000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6">
        <v>200</v>
      </c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14">
        <v>110</v>
      </c>
      <c r="AX70" s="6"/>
      <c r="AY70" s="6"/>
      <c r="AZ70" s="6"/>
      <c r="BA70" s="6"/>
      <c r="BB70" s="6"/>
      <c r="BC70" s="6"/>
    </row>
    <row r="71" spans="1:55" customHeight="1" ht="26.25">
      <c r="B71" s="111" t="s">
        <v>177</v>
      </c>
      <c r="C71" s="88"/>
      <c r="D71" s="92" t="s">
        <v>178</v>
      </c>
      <c r="E71" s="124">
        <v>10000</v>
      </c>
      <c r="F71" s="60">
        <f>SUM(H71:H71)</f>
        <v>0</v>
      </c>
      <c r="G71" s="60">
        <f>E71-F71</f>
        <v>10000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>
        <v>85</v>
      </c>
      <c r="AC71" s="21"/>
      <c r="AD71" s="21"/>
      <c r="AE71" s="21"/>
      <c r="AF71" s="21"/>
      <c r="AG71" s="21"/>
      <c r="AH71" s="21"/>
      <c r="AI71" s="21"/>
      <c r="AJ71" s="21"/>
      <c r="AK71" s="21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</row>
    <row r="72" spans="1:55" customHeight="1" ht="26.25">
      <c r="B72" s="111" t="s">
        <v>179</v>
      </c>
      <c r="C72" s="88"/>
      <c r="D72" s="92" t="s">
        <v>180</v>
      </c>
      <c r="E72" s="124">
        <v>13000</v>
      </c>
      <c r="F72" s="60">
        <f>SUM(H72:H72)</f>
        <v>0</v>
      </c>
      <c r="G72" s="60">
        <f>E72-F72</f>
        <v>13000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</row>
    <row r="73" spans="1:55" customHeight="1" ht="26.25">
      <c r="B73" s="111" t="s">
        <v>181</v>
      </c>
      <c r="C73" s="88"/>
      <c r="D73" s="92" t="s">
        <v>182</v>
      </c>
      <c r="E73" s="124">
        <v>11000</v>
      </c>
      <c r="F73" s="60">
        <f>SUM(H73:H73)</f>
        <v>0</v>
      </c>
      <c r="G73" s="60">
        <f>E73-F73</f>
        <v>11000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6"/>
      <c r="AM73" s="6"/>
      <c r="AN73" s="6"/>
      <c r="AO73" s="6">
        <v>298.845</v>
      </c>
      <c r="AP73" s="14">
        <v>130</v>
      </c>
      <c r="AQ73" s="14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</row>
    <row r="74" spans="1:55" customHeight="1" ht="26.25">
      <c r="B74" s="111" t="s">
        <v>183</v>
      </c>
      <c r="C74" s="88"/>
      <c r="D74" s="92" t="s">
        <v>184</v>
      </c>
      <c r="E74" s="124">
        <v>13000</v>
      </c>
      <c r="F74" s="60">
        <f>SUM(H74:H74)</f>
        <v>0</v>
      </c>
      <c r="G74" s="60">
        <f>E74-F74</f>
        <v>13000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</row>
    <row r="75" spans="1:55" customHeight="1" ht="36">
      <c r="B75" s="111" t="s">
        <v>185</v>
      </c>
      <c r="C75" s="88"/>
      <c r="D75" s="92" t="s">
        <v>186</v>
      </c>
      <c r="E75" s="124">
        <v>13000</v>
      </c>
      <c r="F75" s="57">
        <f>F76</f>
        <v>150</v>
      </c>
      <c r="G75" s="57">
        <f>G76</f>
        <v>14850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</row>
    <row r="76" spans="1:55" customHeight="1" ht="26.25" s="5" customFormat="1">
      <c r="B76" s="111" t="s">
        <v>187</v>
      </c>
      <c r="C76" s="88"/>
      <c r="D76" s="92" t="s">
        <v>188</v>
      </c>
      <c r="E76" s="124">
        <v>15000</v>
      </c>
      <c r="F76" s="60">
        <f>SUM(H76:BC76)</f>
        <v>150</v>
      </c>
      <c r="G76" s="60">
        <f>E76-F76</f>
        <v>14850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6"/>
      <c r="AZ76" s="15">
        <v>150</v>
      </c>
      <c r="BA76" s="11"/>
      <c r="BB76" s="11"/>
      <c r="BC76" s="11"/>
    </row>
    <row r="77" spans="1:55" customHeight="1" ht="38.45">
      <c r="B77" s="111" t="s">
        <v>189</v>
      </c>
      <c r="C77" s="88"/>
      <c r="D77" s="92" t="s">
        <v>190</v>
      </c>
      <c r="E77" s="124">
        <v>13000</v>
      </c>
      <c r="F77" s="56">
        <f>F78</f>
        <v>130</v>
      </c>
      <c r="G77" s="56">
        <f>G78</f>
        <v>12870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11"/>
      <c r="AZ77" s="6"/>
      <c r="BA77" s="6"/>
      <c r="BB77" s="6"/>
      <c r="BC77" s="6"/>
    </row>
    <row r="78" spans="1:55" customHeight="1" ht="26.25">
      <c r="B78" s="111" t="s">
        <v>191</v>
      </c>
      <c r="C78" s="88"/>
      <c r="D78" s="92" t="s">
        <v>192</v>
      </c>
      <c r="E78" s="124">
        <v>13000</v>
      </c>
      <c r="F78" s="60">
        <f>SUM(H78:BC78)</f>
        <v>130</v>
      </c>
      <c r="G78" s="60">
        <f>E78-F78</f>
        <v>12870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14">
        <v>130</v>
      </c>
      <c r="AZ78" s="6"/>
      <c r="BA78" s="6"/>
      <c r="BB78" s="6"/>
      <c r="BC78" s="6"/>
    </row>
    <row r="79" spans="1:55" customHeight="1" ht="26.25">
      <c r="B79" s="111" t="s">
        <v>193</v>
      </c>
      <c r="C79" s="88"/>
      <c r="D79" s="92" t="s">
        <v>194</v>
      </c>
      <c r="E79" s="124">
        <v>15000</v>
      </c>
      <c r="F79" s="56">
        <f>F80</f>
        <v>100</v>
      </c>
      <c r="G79" s="56">
        <f>G80</f>
        <v>12900</v>
      </c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14"/>
      <c r="AZ79" s="6"/>
      <c r="BA79" s="6"/>
      <c r="BB79" s="6"/>
      <c r="BC79" s="6"/>
    </row>
    <row r="80" spans="1:55" customHeight="1" ht="26.25">
      <c r="B80" s="111" t="s">
        <v>195</v>
      </c>
      <c r="C80" s="88"/>
      <c r="D80" s="92" t="s">
        <v>196</v>
      </c>
      <c r="E80" s="124">
        <v>13000</v>
      </c>
      <c r="F80" s="60">
        <f>SUM(H80:BC80)</f>
        <v>100</v>
      </c>
      <c r="G80" s="60">
        <f>E80-F80</f>
        <v>12900</v>
      </c>
      <c r="H80" s="21"/>
      <c r="I80" s="21"/>
      <c r="J80" s="21"/>
      <c r="K80" s="21"/>
      <c r="L80" s="21"/>
      <c r="M80" s="21"/>
      <c r="N80" s="21">
        <v>100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</row>
    <row r="81" spans="1:55" customHeight="1" ht="63" s="79" customFormat="1">
      <c r="B81" s="112"/>
      <c r="C81" s="85"/>
      <c r="D81" s="95" t="s">
        <v>197</v>
      </c>
      <c r="E81" s="75">
        <f>SUM(E82)</f>
        <v>1582200</v>
      </c>
      <c r="F81" s="81">
        <f>F82</f>
        <v>100</v>
      </c>
      <c r="G81" s="81">
        <f>G82</f>
        <v>1582100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</row>
    <row r="82" spans="1:55" customHeight="1" ht="37.9" s="79" customFormat="1">
      <c r="B82" s="110" t="s">
        <v>71</v>
      </c>
      <c r="C82" s="87"/>
      <c r="D82" s="98" t="s">
        <v>72</v>
      </c>
      <c r="E82" s="75">
        <f>SUM(E83:E143)</f>
        <v>1582200</v>
      </c>
      <c r="F82" s="76">
        <f>SUM(H82:BC82)</f>
        <v>100</v>
      </c>
      <c r="G82" s="76">
        <f>E82-F82</f>
        <v>1582100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>
        <v>90</v>
      </c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>
        <v>10</v>
      </c>
      <c r="AI82" s="77"/>
      <c r="AJ82" s="77"/>
      <c r="AK82" s="77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</row>
    <row r="83" spans="1:55" customHeight="1" ht="26.25">
      <c r="B83" s="111" t="s">
        <v>73</v>
      </c>
      <c r="C83" s="88"/>
      <c r="D83" s="92" t="s">
        <v>74</v>
      </c>
      <c r="E83" s="124">
        <v>5721</v>
      </c>
      <c r="F83" s="56">
        <f>F84</f>
        <v>50</v>
      </c>
      <c r="G83" s="56">
        <f>G84</f>
        <v>12273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</row>
    <row r="84" spans="1:55" customHeight="1" ht="35.45">
      <c r="B84" s="111" t="s">
        <v>75</v>
      </c>
      <c r="C84" s="88"/>
      <c r="D84" s="92" t="s">
        <v>76</v>
      </c>
      <c r="E84" s="124">
        <v>12323</v>
      </c>
      <c r="F84" s="60">
        <f>SUM(H84:BC84)</f>
        <v>50</v>
      </c>
      <c r="G84" s="60">
        <f>E84-F84</f>
        <v>12273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6">
        <v>50</v>
      </c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</row>
    <row r="85" spans="1:55" customHeight="1" ht="36">
      <c r="B85" s="111" t="s">
        <v>77</v>
      </c>
      <c r="C85" s="88"/>
      <c r="D85" s="92" t="s">
        <v>78</v>
      </c>
      <c r="E85" s="124">
        <v>4841</v>
      </c>
      <c r="F85" s="56">
        <f>F86+F87+F88</f>
        <v>309</v>
      </c>
      <c r="G85" s="56">
        <f>G86+G87+G88</f>
        <v>38421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</row>
    <row r="86" spans="1:55" customHeight="1" ht="26.25">
      <c r="B86" s="111" t="s">
        <v>79</v>
      </c>
      <c r="C86" s="88"/>
      <c r="D86" s="92" t="s">
        <v>80</v>
      </c>
      <c r="E86" s="124">
        <v>7042</v>
      </c>
      <c r="F86" s="60">
        <f>SUM(H86:BC86)</f>
        <v>5</v>
      </c>
      <c r="G86" s="60">
        <f>E86-F86</f>
        <v>7037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>
        <v>5</v>
      </c>
      <c r="AK86" s="33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</row>
    <row r="87" spans="1:55" customHeight="1" ht="26.25">
      <c r="B87" s="111" t="s">
        <v>81</v>
      </c>
      <c r="C87" s="88"/>
      <c r="D87" s="92" t="s">
        <v>82</v>
      </c>
      <c r="E87" s="124">
        <v>25086</v>
      </c>
      <c r="F87" s="60">
        <f>SUM(H87:BC87)</f>
        <v>50</v>
      </c>
      <c r="G87" s="60">
        <f>E87-F87</f>
        <v>25036</v>
      </c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14">
        <v>50</v>
      </c>
      <c r="BA87" s="6"/>
      <c r="BB87" s="6"/>
      <c r="BC87" s="6"/>
    </row>
    <row r="88" spans="1:55" customHeight="1" ht="36.6">
      <c r="B88" s="111" t="s">
        <v>83</v>
      </c>
      <c r="C88" s="88"/>
      <c r="D88" s="92" t="s">
        <v>84</v>
      </c>
      <c r="E88" s="124">
        <v>6602</v>
      </c>
      <c r="F88" s="60">
        <f>SUM(H88:BC88)</f>
        <v>254</v>
      </c>
      <c r="G88" s="60">
        <f>E88-F88</f>
        <v>6348</v>
      </c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>
        <v>254</v>
      </c>
      <c r="AK88" s="21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14"/>
      <c r="BA88" s="6"/>
      <c r="BB88" s="6"/>
      <c r="BC88" s="6"/>
    </row>
    <row r="89" spans="1:55" customHeight="1" ht="26.25">
      <c r="B89" s="111" t="s">
        <v>85</v>
      </c>
      <c r="C89" s="88"/>
      <c r="D89" s="92" t="s">
        <v>86</v>
      </c>
      <c r="E89" s="124">
        <v>3081</v>
      </c>
      <c r="F89" s="56">
        <f>F90</f>
        <v>30</v>
      </c>
      <c r="G89" s="56">
        <f>G90</f>
        <v>850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</row>
    <row r="90" spans="1:55" customHeight="1" ht="26.25">
      <c r="B90" s="111" t="s">
        <v>87</v>
      </c>
      <c r="C90" s="88"/>
      <c r="D90" s="92" t="s">
        <v>88</v>
      </c>
      <c r="E90" s="124">
        <v>880</v>
      </c>
      <c r="F90" s="60">
        <f>SUM(H90:BC90)</f>
        <v>30</v>
      </c>
      <c r="G90" s="60">
        <f>E90-F90</f>
        <v>850</v>
      </c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14">
        <v>30</v>
      </c>
      <c r="AZ90" s="6"/>
      <c r="BA90" s="6"/>
      <c r="BB90" s="6"/>
      <c r="BC90" s="6"/>
    </row>
    <row r="91" spans="1:55" customHeight="1" ht="26.25">
      <c r="B91" s="111" t="s">
        <v>89</v>
      </c>
      <c r="C91" s="88"/>
      <c r="D91" s="92" t="s">
        <v>90</v>
      </c>
      <c r="E91" s="124">
        <v>2201</v>
      </c>
      <c r="F91" s="60">
        <f>SUM(F93)</f>
        <v>650</v>
      </c>
      <c r="G91" s="60">
        <f>SUM(G93)</f>
        <v>6832</v>
      </c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Y91" s="14"/>
    </row>
    <row r="92" spans="1:55" customHeight="1" ht="37.9">
      <c r="B92" s="111" t="s">
        <v>91</v>
      </c>
      <c r="C92" s="88"/>
      <c r="D92" s="92" t="s">
        <v>92</v>
      </c>
      <c r="E92" s="124">
        <v>10563</v>
      </c>
      <c r="F92" s="60"/>
      <c r="G92" s="60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Y92" s="14"/>
    </row>
    <row r="93" spans="1:55" customHeight="1" ht="26.25">
      <c r="B93" s="111" t="s">
        <v>93</v>
      </c>
      <c r="C93" s="88"/>
      <c r="D93" s="92" t="s">
        <v>94</v>
      </c>
      <c r="E93" s="124">
        <v>7482</v>
      </c>
      <c r="F93" s="60">
        <f>SUM(H93:BC93)</f>
        <v>650</v>
      </c>
      <c r="G93" s="60">
        <f>E93-F93</f>
        <v>6832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T93" s="1">
        <v>450</v>
      </c>
      <c r="AV93" s="17">
        <v>200</v>
      </c>
    </row>
    <row r="94" spans="1:55" customHeight="1" ht="26.25">
      <c r="B94" s="111" t="s">
        <v>95</v>
      </c>
      <c r="C94" s="88"/>
      <c r="D94" s="92" t="s">
        <v>96</v>
      </c>
      <c r="E94" s="124">
        <v>3521</v>
      </c>
      <c r="F94" s="60"/>
      <c r="G94" s="6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V94" s="17"/>
    </row>
    <row r="95" spans="1:55" customHeight="1" ht="26.25">
      <c r="B95" s="111" t="s">
        <v>97</v>
      </c>
      <c r="C95" s="88"/>
      <c r="D95" s="92" t="s">
        <v>98</v>
      </c>
      <c r="E95" s="124">
        <v>3961</v>
      </c>
      <c r="F95" s="60"/>
      <c r="G95" s="6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V95" s="17"/>
    </row>
    <row r="96" spans="1:55" customHeight="1" ht="26.25">
      <c r="B96" s="111" t="s">
        <v>99</v>
      </c>
      <c r="C96" s="88"/>
      <c r="D96" s="92" t="s">
        <v>100</v>
      </c>
      <c r="E96" s="124">
        <v>5721</v>
      </c>
      <c r="F96" s="60"/>
      <c r="G96" s="6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V96" s="17"/>
    </row>
    <row r="97" spans="1:55" customHeight="1" ht="26.25">
      <c r="B97" s="111" t="s">
        <v>101</v>
      </c>
      <c r="C97" s="88"/>
      <c r="D97" s="92" t="s">
        <v>102</v>
      </c>
      <c r="E97" s="124">
        <v>4401</v>
      </c>
      <c r="F97" s="60"/>
      <c r="G97" s="6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V97" s="17"/>
    </row>
    <row r="98" spans="1:55" customHeight="1" ht="26.25">
      <c r="B98" s="111" t="s">
        <v>105</v>
      </c>
      <c r="C98" s="88"/>
      <c r="D98" s="92" t="s">
        <v>106</v>
      </c>
      <c r="E98" s="124">
        <v>6602</v>
      </c>
      <c r="F98" s="60"/>
      <c r="G98" s="6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V98" s="17"/>
    </row>
    <row r="99" spans="1:55" customHeight="1" ht="37.15">
      <c r="B99" s="111" t="s">
        <v>107</v>
      </c>
      <c r="C99" s="88"/>
      <c r="D99" s="92" t="s">
        <v>108</v>
      </c>
      <c r="E99" s="124">
        <v>11443</v>
      </c>
      <c r="F99" s="60"/>
      <c r="G99" s="6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V99" s="17"/>
    </row>
    <row r="100" spans="1:55" customHeight="1" ht="26.25">
      <c r="B100" s="111" t="s">
        <v>109</v>
      </c>
      <c r="C100" s="88"/>
      <c r="D100" s="92" t="s">
        <v>110</v>
      </c>
      <c r="E100" s="124">
        <v>12763</v>
      </c>
      <c r="F100" s="60"/>
      <c r="G100" s="6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V100" s="17"/>
    </row>
    <row r="101" spans="1:55" customHeight="1" ht="36.6">
      <c r="B101" s="111" t="s">
        <v>111</v>
      </c>
      <c r="C101" s="88"/>
      <c r="D101" s="92" t="s">
        <v>112</v>
      </c>
      <c r="E101" s="124">
        <v>11003</v>
      </c>
      <c r="F101" s="60"/>
      <c r="G101" s="6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V101" s="17"/>
    </row>
    <row r="102" spans="1:55" customHeight="1" ht="34.9">
      <c r="B102" s="111" t="s">
        <v>113</v>
      </c>
      <c r="C102" s="88"/>
      <c r="D102" s="92" t="s">
        <v>114</v>
      </c>
      <c r="E102" s="124">
        <v>11883</v>
      </c>
      <c r="F102" s="60"/>
      <c r="G102" s="6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V102" s="17"/>
    </row>
    <row r="103" spans="1:55" customHeight="1" ht="26.25">
      <c r="B103" s="111" t="s">
        <v>115</v>
      </c>
      <c r="C103" s="88"/>
      <c r="D103" s="92" t="s">
        <v>116</v>
      </c>
      <c r="E103" s="124">
        <v>4841</v>
      </c>
      <c r="F103" s="60"/>
      <c r="G103" s="60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V103" s="17"/>
    </row>
    <row r="104" spans="1:55" customHeight="1" ht="26.25">
      <c r="B104" s="111" t="s">
        <v>117</v>
      </c>
      <c r="C104" s="88"/>
      <c r="D104" s="92" t="s">
        <v>118</v>
      </c>
      <c r="E104" s="124">
        <v>2201</v>
      </c>
      <c r="F104" s="60"/>
      <c r="G104" s="60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V104" s="17"/>
    </row>
    <row r="105" spans="1:55" customHeight="1" ht="36.6">
      <c r="B105" s="111" t="s">
        <v>119</v>
      </c>
      <c r="C105" s="88"/>
      <c r="D105" s="92" t="s">
        <v>120</v>
      </c>
      <c r="E105" s="124">
        <v>5281</v>
      </c>
      <c r="F105" s="60"/>
      <c r="G105" s="6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V105" s="17"/>
    </row>
    <row r="106" spans="1:55" customHeight="1" ht="26.25">
      <c r="B106" s="111" t="s">
        <v>121</v>
      </c>
      <c r="C106" s="88"/>
      <c r="D106" s="92" t="s">
        <v>122</v>
      </c>
      <c r="E106" s="124">
        <v>5281</v>
      </c>
      <c r="F106" s="60"/>
      <c r="G106" s="6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V106" s="17"/>
    </row>
    <row r="107" spans="1:55" customHeight="1" ht="26.25">
      <c r="B107" s="111" t="s">
        <v>123</v>
      </c>
      <c r="C107" s="88"/>
      <c r="D107" s="92" t="s">
        <v>124</v>
      </c>
      <c r="E107" s="124">
        <v>4841</v>
      </c>
      <c r="F107" s="60"/>
      <c r="G107" s="6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V107" s="17"/>
    </row>
    <row r="108" spans="1:55" customHeight="1" ht="26.25">
      <c r="B108" s="111" t="s">
        <v>125</v>
      </c>
      <c r="C108" s="88"/>
      <c r="D108" s="92" t="s">
        <v>126</v>
      </c>
      <c r="E108" s="124">
        <v>8362</v>
      </c>
      <c r="F108" s="60"/>
      <c r="G108" s="6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V108" s="17"/>
    </row>
    <row r="109" spans="1:55" customHeight="1" ht="26.25">
      <c r="B109" s="111" t="s">
        <v>127</v>
      </c>
      <c r="C109" s="88"/>
      <c r="D109" s="92" t="s">
        <v>128</v>
      </c>
      <c r="E109" s="124">
        <v>3521</v>
      </c>
      <c r="F109" s="60"/>
      <c r="G109" s="6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V109" s="17"/>
    </row>
    <row r="110" spans="1:55" customHeight="1" ht="26.25">
      <c r="B110" s="111" t="s">
        <v>129</v>
      </c>
      <c r="C110" s="88"/>
      <c r="D110" s="92" t="s">
        <v>130</v>
      </c>
      <c r="E110" s="124">
        <v>11443</v>
      </c>
      <c r="F110" s="60"/>
      <c r="G110" s="60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V110" s="17"/>
    </row>
    <row r="111" spans="1:55" customHeight="1" ht="26.25">
      <c r="B111" s="111" t="s">
        <v>131</v>
      </c>
      <c r="C111" s="88"/>
      <c r="D111" s="92" t="s">
        <v>132</v>
      </c>
      <c r="E111" s="124">
        <v>81423</v>
      </c>
      <c r="F111" s="60"/>
      <c r="G111" s="6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V111" s="17"/>
    </row>
    <row r="112" spans="1:55" customHeight="1" ht="26.25">
      <c r="B112" s="111" t="s">
        <v>133</v>
      </c>
      <c r="C112" s="88"/>
      <c r="D112" s="92" t="s">
        <v>134</v>
      </c>
      <c r="E112" s="124">
        <v>86262</v>
      </c>
      <c r="F112" s="60"/>
      <c r="G112" s="60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V112" s="17"/>
    </row>
    <row r="113" spans="1:55" customHeight="1" ht="26.25">
      <c r="B113" s="111" t="s">
        <v>135</v>
      </c>
      <c r="C113" s="88"/>
      <c r="D113" s="92" t="s">
        <v>136</v>
      </c>
      <c r="E113" s="124">
        <v>5721</v>
      </c>
      <c r="F113" s="60"/>
      <c r="G113" s="6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V113" s="17"/>
    </row>
    <row r="114" spans="1:55" customHeight="1" ht="33.6">
      <c r="B114" s="111" t="s">
        <v>137</v>
      </c>
      <c r="C114" s="88"/>
      <c r="D114" s="92" t="s">
        <v>138</v>
      </c>
      <c r="E114" s="124">
        <v>395663</v>
      </c>
      <c r="F114" s="60"/>
      <c r="G114" s="60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V114" s="17"/>
    </row>
    <row r="115" spans="1:55" customHeight="1" ht="26.25">
      <c r="B115" s="111" t="s">
        <v>139</v>
      </c>
      <c r="C115" s="88"/>
      <c r="D115" s="92" t="s">
        <v>140</v>
      </c>
      <c r="E115" s="124">
        <v>2201</v>
      </c>
      <c r="F115" s="60"/>
      <c r="G115" s="6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V115" s="17"/>
    </row>
    <row r="116" spans="1:55" customHeight="1" ht="26.25">
      <c r="B116" s="111" t="s">
        <v>141</v>
      </c>
      <c r="C116" s="88"/>
      <c r="D116" s="92" t="s">
        <v>142</v>
      </c>
      <c r="E116" s="124">
        <v>3081</v>
      </c>
      <c r="F116" s="60"/>
      <c r="G116" s="60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V116" s="17"/>
    </row>
    <row r="117" spans="1:55" customHeight="1" ht="26.25">
      <c r="B117" s="111" t="s">
        <v>143</v>
      </c>
      <c r="C117" s="88"/>
      <c r="D117" s="92" t="s">
        <v>144</v>
      </c>
      <c r="E117" s="124">
        <v>4401</v>
      </c>
      <c r="F117" s="60"/>
      <c r="G117" s="60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V117" s="17"/>
    </row>
    <row r="118" spans="1:55" customHeight="1" ht="26.25">
      <c r="B118" s="111" t="s">
        <v>145</v>
      </c>
      <c r="C118" s="88"/>
      <c r="D118" s="92" t="s">
        <v>146</v>
      </c>
      <c r="E118" s="124">
        <v>12323</v>
      </c>
      <c r="F118" s="60"/>
      <c r="G118" s="60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V118" s="17"/>
    </row>
    <row r="119" spans="1:55" customHeight="1" ht="39.6">
      <c r="B119" s="111" t="s">
        <v>147</v>
      </c>
      <c r="C119" s="88"/>
      <c r="D119" s="92" t="s">
        <v>148</v>
      </c>
      <c r="E119" s="124">
        <v>1320</v>
      </c>
      <c r="F119" s="60"/>
      <c r="G119" s="60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V119" s="17"/>
    </row>
    <row r="120" spans="1:55" customHeight="1" ht="39">
      <c r="B120" s="111" t="s">
        <v>149</v>
      </c>
      <c r="C120" s="88"/>
      <c r="D120" s="92" t="s">
        <v>150</v>
      </c>
      <c r="E120" s="124">
        <v>18045</v>
      </c>
      <c r="F120" s="60"/>
      <c r="G120" s="60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V120" s="17"/>
    </row>
    <row r="121" spans="1:55" customHeight="1" ht="26.25">
      <c r="B121" s="111" t="s">
        <v>151</v>
      </c>
      <c r="C121" s="88"/>
      <c r="D121" s="92" t="s">
        <v>152</v>
      </c>
      <c r="E121" s="124">
        <v>20685</v>
      </c>
      <c r="F121" s="60"/>
      <c r="G121" s="60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V121" s="17"/>
    </row>
    <row r="122" spans="1:55" customHeight="1" ht="26.25">
      <c r="B122" s="111" t="s">
        <v>153</v>
      </c>
      <c r="C122" s="88"/>
      <c r="D122" s="92" t="s">
        <v>154</v>
      </c>
      <c r="E122" s="124">
        <v>69095</v>
      </c>
      <c r="F122" s="60"/>
      <c r="G122" s="60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V122" s="17"/>
    </row>
    <row r="123" spans="1:55" customHeight="1" ht="36.6">
      <c r="B123" s="111" t="s">
        <v>155</v>
      </c>
      <c r="C123" s="88"/>
      <c r="D123" s="92" t="s">
        <v>156</v>
      </c>
      <c r="E123" s="124">
        <v>13203</v>
      </c>
      <c r="F123" s="60"/>
      <c r="G123" s="60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V123" s="17"/>
    </row>
    <row r="124" spans="1:55" customHeight="1" ht="38.45">
      <c r="B124" s="111" t="s">
        <v>157</v>
      </c>
      <c r="C124" s="88"/>
      <c r="D124" s="92" t="s">
        <v>158</v>
      </c>
      <c r="E124" s="124">
        <v>3081</v>
      </c>
      <c r="F124" s="60"/>
      <c r="G124" s="60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V124" s="17"/>
    </row>
    <row r="125" spans="1:55" customHeight="1" ht="26.25">
      <c r="B125" s="111" t="s">
        <v>159</v>
      </c>
      <c r="C125" s="88"/>
      <c r="D125" s="92" t="s">
        <v>160</v>
      </c>
      <c r="E125" s="124">
        <v>25526</v>
      </c>
      <c r="F125" s="60"/>
      <c r="G125" s="60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V125" s="17"/>
    </row>
    <row r="126" spans="1:55" customHeight="1" ht="38.45">
      <c r="B126" s="111" t="s">
        <v>161</v>
      </c>
      <c r="C126" s="88"/>
      <c r="D126" s="92" t="s">
        <v>162</v>
      </c>
      <c r="E126" s="124">
        <v>63816</v>
      </c>
      <c r="F126" s="60"/>
      <c r="G126" s="60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V126" s="17"/>
    </row>
    <row r="127" spans="1:55" customHeight="1" ht="26.25">
      <c r="B127" s="111" t="s">
        <v>163</v>
      </c>
      <c r="C127" s="88"/>
      <c r="D127" s="92" t="s">
        <v>164</v>
      </c>
      <c r="E127" s="124">
        <v>3961</v>
      </c>
      <c r="F127" s="60"/>
      <c r="G127" s="60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V127" s="17"/>
    </row>
    <row r="128" spans="1:55" customHeight="1" ht="26.25">
      <c r="B128" s="113" t="s">
        <v>165</v>
      </c>
      <c r="C128" s="88"/>
      <c r="D128" s="92" t="s">
        <v>166</v>
      </c>
      <c r="E128" s="124">
        <v>4841</v>
      </c>
      <c r="F128" s="60"/>
      <c r="G128" s="60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V128" s="17"/>
    </row>
    <row r="129" spans="1:55" customHeight="1" ht="26.25">
      <c r="B129" s="111" t="s">
        <v>167</v>
      </c>
      <c r="C129" s="88"/>
      <c r="D129" s="92" t="s">
        <v>168</v>
      </c>
      <c r="E129" s="124">
        <v>22006</v>
      </c>
      <c r="F129" s="60"/>
      <c r="G129" s="60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V129" s="17"/>
    </row>
    <row r="130" spans="1:55" customHeight="1" ht="26.25">
      <c r="B130" s="111" t="s">
        <v>169</v>
      </c>
      <c r="C130" s="88"/>
      <c r="D130" s="92" t="s">
        <v>170</v>
      </c>
      <c r="E130" s="124">
        <v>7042</v>
      </c>
      <c r="F130" s="60"/>
      <c r="G130" s="60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V130" s="17"/>
    </row>
    <row r="131" spans="1:55" customHeight="1" ht="26.25">
      <c r="B131" s="111" t="s">
        <v>171</v>
      </c>
      <c r="C131" s="88"/>
      <c r="D131" s="92" t="s">
        <v>172</v>
      </c>
      <c r="E131" s="124">
        <v>4401</v>
      </c>
      <c r="F131" s="60"/>
      <c r="G131" s="60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V131" s="17"/>
    </row>
    <row r="132" spans="1:55" customHeight="1" ht="26.25">
      <c r="B132" s="111" t="s">
        <v>173</v>
      </c>
      <c r="C132" s="88"/>
      <c r="D132" s="92" t="s">
        <v>174</v>
      </c>
      <c r="E132" s="124">
        <v>42690</v>
      </c>
      <c r="F132" s="60"/>
      <c r="G132" s="60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V132" s="17"/>
    </row>
    <row r="133" spans="1:55" customHeight="1" ht="26.25">
      <c r="B133" s="111" t="s">
        <v>175</v>
      </c>
      <c r="C133" s="88"/>
      <c r="D133" s="92" t="s">
        <v>176</v>
      </c>
      <c r="E133" s="124">
        <v>5721</v>
      </c>
      <c r="F133" s="60"/>
      <c r="G133" s="60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V133" s="17"/>
    </row>
    <row r="134" spans="1:55" customHeight="1" ht="26.25">
      <c r="B134" s="111" t="s">
        <v>177</v>
      </c>
      <c r="C134" s="88"/>
      <c r="D134" s="92" t="s">
        <v>178</v>
      </c>
      <c r="E134" s="124">
        <v>12763</v>
      </c>
      <c r="F134" s="60"/>
      <c r="G134" s="60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V134" s="17"/>
    </row>
    <row r="135" spans="1:55" customHeight="1" ht="26.25">
      <c r="B135" s="111" t="s">
        <v>179</v>
      </c>
      <c r="C135" s="88"/>
      <c r="D135" s="92" t="s">
        <v>180</v>
      </c>
      <c r="E135" s="124">
        <v>6602</v>
      </c>
      <c r="F135" s="60"/>
      <c r="G135" s="60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V135" s="17"/>
    </row>
    <row r="136" spans="1:55" customHeight="1" ht="26.25">
      <c r="B136" s="111" t="s">
        <v>181</v>
      </c>
      <c r="C136" s="88"/>
      <c r="D136" s="92" t="s">
        <v>182</v>
      </c>
      <c r="E136" s="124">
        <v>1760</v>
      </c>
      <c r="F136" s="60"/>
      <c r="G136" s="60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V136" s="17"/>
    </row>
    <row r="137" spans="1:55" customHeight="1" ht="26.25">
      <c r="B137" s="111" t="s">
        <v>183</v>
      </c>
      <c r="C137" s="88"/>
      <c r="D137" s="92" t="s">
        <v>184</v>
      </c>
      <c r="E137" s="124">
        <v>41370</v>
      </c>
      <c r="F137" s="60"/>
      <c r="G137" s="60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V137" s="17"/>
    </row>
    <row r="138" spans="1:55" customHeight="1" ht="36">
      <c r="B138" s="111" t="s">
        <v>185</v>
      </c>
      <c r="C138" s="88"/>
      <c r="D138" s="92" t="s">
        <v>186</v>
      </c>
      <c r="E138" s="124">
        <v>15404</v>
      </c>
      <c r="F138" s="60"/>
      <c r="G138" s="60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V138" s="17"/>
    </row>
    <row r="139" spans="1:55" customHeight="1" ht="26.25">
      <c r="B139" s="111" t="s">
        <v>187</v>
      </c>
      <c r="C139" s="88"/>
      <c r="D139" s="92" t="s">
        <v>188</v>
      </c>
      <c r="E139" s="124">
        <v>358250</v>
      </c>
      <c r="F139" s="60"/>
      <c r="G139" s="60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V139" s="17"/>
    </row>
    <row r="140" spans="1:55" customHeight="1" ht="34.15">
      <c r="B140" s="111" t="s">
        <v>189</v>
      </c>
      <c r="C140" s="88"/>
      <c r="D140" s="92" t="s">
        <v>190</v>
      </c>
      <c r="E140" s="124">
        <v>11443</v>
      </c>
      <c r="F140" s="60"/>
      <c r="G140" s="60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V140" s="17"/>
    </row>
    <row r="141" spans="1:55" customHeight="1" ht="26.25">
      <c r="B141" s="111" t="s">
        <v>191</v>
      </c>
      <c r="C141" s="88"/>
      <c r="D141" s="92" t="s">
        <v>192</v>
      </c>
      <c r="E141" s="124">
        <v>20245</v>
      </c>
      <c r="F141" s="60"/>
      <c r="G141" s="60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V141" s="17"/>
    </row>
    <row r="142" spans="1:55" customHeight="1" ht="26.25">
      <c r="B142" s="111" t="s">
        <v>193</v>
      </c>
      <c r="C142" s="88"/>
      <c r="D142" s="92" t="s">
        <v>194</v>
      </c>
      <c r="E142" s="124">
        <v>4841</v>
      </c>
      <c r="F142" s="60"/>
      <c r="G142" s="60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V142" s="17"/>
    </row>
    <row r="143" spans="1:55" customHeight="1" ht="26.25">
      <c r="B143" s="111" t="s">
        <v>195</v>
      </c>
      <c r="C143" s="88"/>
      <c r="D143" s="92" t="s">
        <v>196</v>
      </c>
      <c r="E143" s="124">
        <v>10123</v>
      </c>
      <c r="F143" s="60"/>
      <c r="G143" s="60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V143" s="17"/>
    </row>
    <row r="144" spans="1:55" customHeight="1" ht="29.25" s="79" customFormat="1">
      <c r="B144" s="112"/>
      <c r="C144" s="85"/>
      <c r="D144" s="95" t="s">
        <v>198</v>
      </c>
      <c r="E144" s="75">
        <f>SUM(E145:E145)</f>
        <v>1872000</v>
      </c>
      <c r="F144" s="76"/>
      <c r="G144" s="76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V144" s="82"/>
    </row>
    <row r="145" spans="1:55" customHeight="1" ht="37.9" s="79" customFormat="1">
      <c r="B145" s="110" t="s">
        <v>71</v>
      </c>
      <c r="C145" s="87"/>
      <c r="D145" s="98" t="s">
        <v>72</v>
      </c>
      <c r="E145" s="75">
        <f>SUM(E146:E170)</f>
        <v>1872000</v>
      </c>
      <c r="F145" s="76"/>
      <c r="G145" s="76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V145" s="82"/>
    </row>
    <row r="146" spans="1:55" customHeight="1" ht="37.15">
      <c r="B146" s="111" t="s">
        <v>75</v>
      </c>
      <c r="C146" s="88"/>
      <c r="D146" s="92" t="s">
        <v>76</v>
      </c>
      <c r="E146" s="124">
        <v>48000</v>
      </c>
      <c r="F146" s="60"/>
      <c r="G146" s="60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V146" s="17"/>
    </row>
    <row r="147" spans="1:55" customHeight="1" ht="26.25">
      <c r="B147" s="111" t="s">
        <v>87</v>
      </c>
      <c r="C147" s="88"/>
      <c r="D147" s="92" t="s">
        <v>88</v>
      </c>
      <c r="E147" s="124">
        <v>48000</v>
      </c>
      <c r="F147" s="60"/>
      <c r="G147" s="60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V147" s="17"/>
    </row>
    <row r="148" spans="1:55" customHeight="1" ht="26.25">
      <c r="B148" s="111" t="s">
        <v>99</v>
      </c>
      <c r="C148" s="88"/>
      <c r="D148" s="92" t="s">
        <v>100</v>
      </c>
      <c r="E148" s="124">
        <v>48000</v>
      </c>
      <c r="F148" s="60"/>
      <c r="G148" s="60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V148" s="17"/>
    </row>
    <row r="149" spans="1:55" customHeight="1" ht="26.25">
      <c r="B149" s="111" t="s">
        <v>101</v>
      </c>
      <c r="C149" s="88"/>
      <c r="D149" s="92" t="s">
        <v>102</v>
      </c>
      <c r="E149" s="124">
        <v>48000</v>
      </c>
      <c r="F149" s="60"/>
      <c r="G149" s="60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V149" s="17"/>
    </row>
    <row r="150" spans="1:55" customHeight="1" ht="34.9">
      <c r="B150" s="111" t="s">
        <v>103</v>
      </c>
      <c r="C150" s="88"/>
      <c r="D150" s="92" t="s">
        <v>104</v>
      </c>
      <c r="E150" s="124">
        <v>48000</v>
      </c>
      <c r="F150" s="60"/>
      <c r="G150" s="60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V150" s="17"/>
    </row>
    <row r="151" spans="1:55" customHeight="1" ht="26.25">
      <c r="B151" s="111" t="s">
        <v>109</v>
      </c>
      <c r="C151" s="88"/>
      <c r="D151" s="92" t="s">
        <v>110</v>
      </c>
      <c r="E151" s="124">
        <v>48000</v>
      </c>
      <c r="F151" s="60"/>
      <c r="G151" s="60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V151" s="17"/>
    </row>
    <row r="152" spans="1:55" customHeight="1" ht="33">
      <c r="B152" s="111" t="s">
        <v>113</v>
      </c>
      <c r="C152" s="88"/>
      <c r="D152" s="92" t="s">
        <v>114</v>
      </c>
      <c r="E152" s="124">
        <v>48000</v>
      </c>
      <c r="F152" s="60"/>
      <c r="G152" s="60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V152" s="17"/>
    </row>
    <row r="153" spans="1:55" customHeight="1" ht="26.25">
      <c r="B153" s="111" t="s">
        <v>125</v>
      </c>
      <c r="C153" s="88"/>
      <c r="D153" s="92" t="s">
        <v>126</v>
      </c>
      <c r="E153" s="124">
        <v>96000</v>
      </c>
      <c r="F153" s="60"/>
      <c r="G153" s="60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V153" s="17"/>
    </row>
    <row r="154" spans="1:55" customHeight="1" ht="26.25">
      <c r="B154" s="111" t="s">
        <v>133</v>
      </c>
      <c r="C154" s="88"/>
      <c r="D154" s="92" t="s">
        <v>134</v>
      </c>
      <c r="E154" s="124">
        <v>144000</v>
      </c>
      <c r="F154" s="60"/>
      <c r="G154" s="60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V154" s="17"/>
    </row>
    <row r="155" spans="1:55" customHeight="1" ht="26.25">
      <c r="B155" s="111" t="s">
        <v>135</v>
      </c>
      <c r="C155" s="88"/>
      <c r="D155" s="92" t="s">
        <v>136</v>
      </c>
      <c r="E155" s="124">
        <v>48000</v>
      </c>
      <c r="F155" s="60"/>
      <c r="G155" s="60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V155" s="17"/>
    </row>
    <row r="156" spans="1:55" customHeight="1" ht="33.6">
      <c r="B156" s="111" t="s">
        <v>137</v>
      </c>
      <c r="C156" s="88"/>
      <c r="D156" s="92" t="s">
        <v>138</v>
      </c>
      <c r="E156" s="124">
        <v>192000</v>
      </c>
      <c r="F156" s="60"/>
      <c r="G156" s="60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V156" s="17"/>
    </row>
    <row r="157" spans="1:55" customHeight="1" ht="26.25">
      <c r="B157" s="111" t="s">
        <v>143</v>
      </c>
      <c r="C157" s="88"/>
      <c r="D157" s="92" t="s">
        <v>144</v>
      </c>
      <c r="E157" s="124">
        <v>48000</v>
      </c>
      <c r="F157" s="60"/>
      <c r="G157" s="60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V157" s="17"/>
    </row>
    <row r="158" spans="1:55" customHeight="1" ht="34.9">
      <c r="B158" s="111" t="s">
        <v>149</v>
      </c>
      <c r="C158" s="88"/>
      <c r="D158" s="92" t="s">
        <v>150</v>
      </c>
      <c r="E158" s="124">
        <v>48000</v>
      </c>
      <c r="F158" s="60"/>
      <c r="G158" s="60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V158" s="17"/>
    </row>
    <row r="159" spans="1:55" customHeight="1" ht="26.25">
      <c r="B159" s="111" t="s">
        <v>153</v>
      </c>
      <c r="C159" s="88"/>
      <c r="D159" s="92" t="s">
        <v>154</v>
      </c>
      <c r="E159" s="124">
        <v>144000</v>
      </c>
      <c r="F159" s="60"/>
      <c r="G159" s="60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V159" s="17"/>
    </row>
    <row r="160" spans="1:55" customHeight="1" ht="36.6">
      <c r="B160" s="111" t="s">
        <v>155</v>
      </c>
      <c r="C160" s="88"/>
      <c r="D160" s="92" t="s">
        <v>156</v>
      </c>
      <c r="E160" s="124">
        <v>96000</v>
      </c>
      <c r="F160" s="60"/>
      <c r="G160" s="60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V160" s="17"/>
    </row>
    <row r="161" spans="1:55" customHeight="1" ht="26.25">
      <c r="B161" s="111" t="s">
        <v>159</v>
      </c>
      <c r="C161" s="88"/>
      <c r="D161" s="92" t="s">
        <v>160</v>
      </c>
      <c r="E161" s="124">
        <v>48000</v>
      </c>
      <c r="F161" s="60"/>
      <c r="G161" s="60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V161" s="17"/>
    </row>
    <row r="162" spans="1:55" customHeight="1" ht="33.6">
      <c r="B162" s="111" t="s">
        <v>161</v>
      </c>
      <c r="C162" s="88"/>
      <c r="D162" s="92" t="s">
        <v>162</v>
      </c>
      <c r="E162" s="124">
        <v>48000</v>
      </c>
      <c r="F162" s="60"/>
      <c r="G162" s="60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V162" s="17"/>
    </row>
    <row r="163" spans="1:55" customHeight="1" ht="26.25">
      <c r="B163" s="111" t="s">
        <v>167</v>
      </c>
      <c r="C163" s="88"/>
      <c r="D163" s="92" t="s">
        <v>168</v>
      </c>
      <c r="E163" s="124">
        <v>192000</v>
      </c>
      <c r="F163" s="60"/>
      <c r="G163" s="60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V163" s="17"/>
    </row>
    <row r="164" spans="1:55" customHeight="1" ht="26.25">
      <c r="B164" s="111" t="s">
        <v>169</v>
      </c>
      <c r="C164" s="88"/>
      <c r="D164" s="92" t="s">
        <v>170</v>
      </c>
      <c r="E164" s="124">
        <v>48000</v>
      </c>
      <c r="F164" s="60"/>
      <c r="G164" s="60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V164" s="17"/>
    </row>
    <row r="165" spans="1:55" customHeight="1" ht="26.25">
      <c r="B165" s="111" t="s">
        <v>173</v>
      </c>
      <c r="C165" s="88"/>
      <c r="D165" s="92" t="s">
        <v>174</v>
      </c>
      <c r="E165" s="124">
        <v>48000</v>
      </c>
      <c r="F165" s="60"/>
      <c r="G165" s="60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V165" s="17"/>
    </row>
    <row r="166" spans="1:55" customHeight="1" ht="26.25">
      <c r="B166" s="111" t="s">
        <v>179</v>
      </c>
      <c r="C166" s="88"/>
      <c r="D166" s="92" t="s">
        <v>180</v>
      </c>
      <c r="E166" s="124">
        <v>48000</v>
      </c>
      <c r="F166" s="60"/>
      <c r="G166" s="60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V166" s="17"/>
    </row>
    <row r="167" spans="1:55" customHeight="1" ht="36">
      <c r="B167" s="111" t="s">
        <v>185</v>
      </c>
      <c r="C167" s="88"/>
      <c r="D167" s="92" t="s">
        <v>186</v>
      </c>
      <c r="E167" s="124">
        <v>48000</v>
      </c>
      <c r="F167" s="60"/>
      <c r="G167" s="60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V167" s="17"/>
    </row>
    <row r="168" spans="1:55" customHeight="1" ht="26.25">
      <c r="B168" s="111" t="s">
        <v>187</v>
      </c>
      <c r="C168" s="88"/>
      <c r="D168" s="92" t="s">
        <v>188</v>
      </c>
      <c r="E168" s="124">
        <v>96000</v>
      </c>
      <c r="F168" s="60"/>
      <c r="G168" s="60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V168" s="17"/>
    </row>
    <row r="169" spans="1:55" customHeight="1" ht="26.25">
      <c r="B169" s="111" t="s">
        <v>191</v>
      </c>
      <c r="C169" s="88"/>
      <c r="D169" s="92" t="s">
        <v>192</v>
      </c>
      <c r="E169" s="124">
        <v>48000</v>
      </c>
      <c r="F169" s="60"/>
      <c r="G169" s="60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V169" s="17"/>
    </row>
    <row r="170" spans="1:55" customHeight="1" ht="26.25">
      <c r="B170" s="111" t="s">
        <v>195</v>
      </c>
      <c r="C170" s="88"/>
      <c r="D170" s="92" t="s">
        <v>196</v>
      </c>
      <c r="E170" s="124">
        <v>96000</v>
      </c>
      <c r="F170" s="60"/>
      <c r="G170" s="60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V170" s="17"/>
    </row>
    <row r="171" spans="1:55" customHeight="1" ht="26.25">
      <c r="B171" s="96">
        <v>5119770</v>
      </c>
      <c r="C171" s="97">
        <v>9770</v>
      </c>
      <c r="D171" s="95" t="s">
        <v>69</v>
      </c>
      <c r="E171" s="75">
        <f>SUM(E172+E236+E300+E427)</f>
        <v>76710</v>
      </c>
      <c r="F171" s="60"/>
      <c r="G171" s="60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V171" s="17"/>
    </row>
    <row r="172" spans="1:55" customHeight="1" ht="100.9" s="79" customFormat="1">
      <c r="B172" s="112"/>
      <c r="C172" s="85"/>
      <c r="D172" s="95" t="s">
        <v>199</v>
      </c>
      <c r="E172" s="75">
        <f>E173</f>
        <v>76710</v>
      </c>
      <c r="F172" s="76"/>
      <c r="G172" s="76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V172" s="82"/>
    </row>
    <row r="173" spans="1:55" customHeight="1" ht="47.25" s="79" customFormat="1">
      <c r="B173" s="110" t="s">
        <v>71</v>
      </c>
      <c r="C173" s="87"/>
      <c r="D173" s="98" t="s">
        <v>72</v>
      </c>
      <c r="E173" s="75">
        <f>SUM(E174:E175)</f>
        <v>76710</v>
      </c>
      <c r="F173" s="76"/>
      <c r="G173" s="76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V173" s="82"/>
    </row>
    <row r="174" spans="1:55" customHeight="1" ht="26.25">
      <c r="B174" s="111" t="s">
        <v>93</v>
      </c>
      <c r="C174" s="88"/>
      <c r="D174" s="92" t="s">
        <v>200</v>
      </c>
      <c r="E174" s="128">
        <v>38352</v>
      </c>
      <c r="F174" s="60"/>
      <c r="G174" s="60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V174" s="17"/>
    </row>
    <row r="175" spans="1:55" customHeight="1" ht="37.9">
      <c r="B175" s="111" t="s">
        <v>137</v>
      </c>
      <c r="C175" s="88"/>
      <c r="D175" s="92" t="s">
        <v>138</v>
      </c>
      <c r="E175" s="128">
        <v>38358</v>
      </c>
      <c r="F175" s="60"/>
      <c r="G175" s="60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V175" s="17"/>
    </row>
    <row r="176" spans="1:55" customHeight="1" ht="26.25">
      <c r="B176" s="100" t="s">
        <v>201</v>
      </c>
      <c r="C176" s="100" t="s">
        <v>201</v>
      </c>
      <c r="D176" s="95" t="s">
        <v>60</v>
      </c>
      <c r="E176" s="75">
        <f>E177+E178</f>
        <v>4330910</v>
      </c>
      <c r="F176" s="61">
        <f>SUM(F177:F178)</f>
        <v>0</v>
      </c>
      <c r="G176" s="61">
        <f>SUM(G177:G178)</f>
        <v>0</v>
      </c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</row>
    <row r="177" spans="1:55" customHeight="1" ht="26.25">
      <c r="B177" s="100" t="s">
        <v>201</v>
      </c>
      <c r="C177" s="100" t="s">
        <v>201</v>
      </c>
      <c r="D177" s="102" t="s">
        <v>61</v>
      </c>
      <c r="E177" s="129">
        <f>SUM(E15)</f>
        <v>4330910</v>
      </c>
      <c r="F177" s="20" t="e">
        <v>#REF!</v>
      </c>
      <c r="G177" s="20" t="e">
        <v>#REF!</v>
      </c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W177" s="1">
        <v>1000</v>
      </c>
    </row>
    <row r="178" spans="1:55" customHeight="1" ht="26.25">
      <c r="B178" s="100" t="s">
        <v>201</v>
      </c>
      <c r="C178" s="100" t="s">
        <v>201</v>
      </c>
      <c r="D178" s="103" t="s">
        <v>62</v>
      </c>
      <c r="E178" s="93">
        <v>0.0</v>
      </c>
      <c r="F178" s="62">
        <f>SUM(H178:BC178)</f>
        <v>0</v>
      </c>
      <c r="G178" s="62">
        <f>E178-F178</f>
        <v>0</v>
      </c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</row>
    <row r="179" spans="1:55" customHeight="1" ht="20.25" hidden="true">
      <c r="B179" s="63"/>
      <c r="C179" s="63"/>
      <c r="D179" s="64"/>
      <c r="E179" s="60"/>
      <c r="F179" s="60">
        <f>SUM(H179:BC179)</f>
        <v>0</v>
      </c>
      <c r="G179" s="60">
        <f>E179-F179</f>
        <v>0</v>
      </c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1:55" customHeight="1" ht="20.25" hidden="true">
      <c r="B180" s="63"/>
      <c r="C180" s="63"/>
      <c r="D180" s="65"/>
      <c r="E180" s="66"/>
      <c r="F180" s="66">
        <f>SUM(F181)</f>
        <v>0</v>
      </c>
      <c r="G180" s="66">
        <f>SUM(G181)</f>
        <v>0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</row>
    <row r="181" spans="1:55" customHeight="1" ht="20.25" hidden="true">
      <c r="B181" s="63"/>
      <c r="C181" s="63"/>
      <c r="D181" s="64"/>
      <c r="E181" s="60"/>
      <c r="F181" s="60">
        <f>SUM(H181:BC181)</f>
        <v>0</v>
      </c>
      <c r="G181" s="60">
        <f>E181-F181</f>
        <v>0</v>
      </c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1:55" customHeight="1" ht="20.25" hidden="true">
      <c r="B182" s="58"/>
      <c r="C182" s="58"/>
      <c r="D182" s="65"/>
      <c r="E182" s="66"/>
      <c r="F182" s="66">
        <f>SUM(F183:F184)</f>
        <v>0</v>
      </c>
      <c r="G182" s="66">
        <f>SUM(G183:G184)</f>
        <v>0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</row>
    <row r="183" spans="1:55" customHeight="1" ht="20.25" hidden="true">
      <c r="B183" s="63"/>
      <c r="C183" s="63"/>
      <c r="D183" s="64"/>
      <c r="E183" s="60"/>
      <c r="F183" s="60">
        <f>SUM(H183:BC183)</f>
        <v>0</v>
      </c>
      <c r="G183" s="60">
        <f>E183-F183</f>
        <v>0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1:55" customHeight="1" ht="20.25" hidden="true">
      <c r="B184" s="63"/>
      <c r="C184" s="63"/>
      <c r="D184" s="64"/>
      <c r="E184" s="60"/>
      <c r="F184" s="60">
        <f>SUM(H184:BC184)</f>
        <v>0</v>
      </c>
      <c r="G184" s="60">
        <f>E184-F184</f>
        <v>0</v>
      </c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1:55" customHeight="1" ht="20.25" hidden="true">
      <c r="B185" s="58"/>
      <c r="C185" s="58"/>
      <c r="D185" s="65"/>
      <c r="E185" s="66"/>
      <c r="F185" s="66">
        <f>SUM(F186)</f>
        <v>150</v>
      </c>
      <c r="G185" s="66">
        <f>SUM(G186)</f>
        <v>-150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</row>
    <row r="186" spans="1:55" customHeight="1" ht="20.25" hidden="true">
      <c r="B186" s="63"/>
      <c r="C186" s="63"/>
      <c r="D186" s="64"/>
      <c r="E186" s="60"/>
      <c r="F186" s="60">
        <f>SUM(H186:BC186)</f>
        <v>150</v>
      </c>
      <c r="G186" s="60">
        <f>E186-F186</f>
        <v>-150</v>
      </c>
      <c r="H186" s="21"/>
      <c r="I186" s="21"/>
      <c r="J186" s="21"/>
      <c r="K186" s="21"/>
      <c r="L186" s="21"/>
      <c r="M186" s="21"/>
      <c r="N186" s="21"/>
      <c r="O186" s="21"/>
      <c r="P186" s="21"/>
      <c r="Q186" s="21">
        <v>150</v>
      </c>
      <c r="R186" s="21"/>
      <c r="S186" s="21"/>
      <c r="T186" s="21"/>
      <c r="U186" s="21"/>
    </row>
    <row r="187" spans="1:55" customHeight="1" ht="20.25" hidden="true">
      <c r="B187" s="58"/>
      <c r="C187" s="58"/>
      <c r="D187" s="65"/>
      <c r="E187" s="66"/>
      <c r="F187" s="66">
        <f>SUM(F188)</f>
        <v>60</v>
      </c>
      <c r="G187" s="66">
        <f>SUM(G188)</f>
        <v>-60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</row>
    <row r="188" spans="1:55" customHeight="1" ht="20.25" hidden="true">
      <c r="B188" s="63"/>
      <c r="C188" s="63"/>
      <c r="D188" s="64"/>
      <c r="E188" s="60"/>
      <c r="F188" s="60">
        <f>SUM(H188:BC188)</f>
        <v>60</v>
      </c>
      <c r="G188" s="60">
        <f>E188-F188</f>
        <v>-60</v>
      </c>
      <c r="H188" s="21"/>
      <c r="I188" s="21"/>
      <c r="J188" s="21"/>
      <c r="K188" s="21"/>
      <c r="L188" s="21"/>
      <c r="M188" s="21"/>
      <c r="N188" s="21"/>
      <c r="O188" s="21">
        <v>60</v>
      </c>
      <c r="P188" s="21"/>
      <c r="Q188" s="21"/>
      <c r="R188" s="21"/>
      <c r="S188" s="21"/>
      <c r="T188" s="21"/>
      <c r="U188" s="21"/>
    </row>
    <row r="189" spans="1:55" customHeight="1" ht="20.25" hidden="true">
      <c r="B189" s="58"/>
      <c r="C189" s="58"/>
      <c r="D189" s="65"/>
      <c r="E189" s="66"/>
      <c r="F189" s="66">
        <f>SUM(F190)</f>
        <v>300</v>
      </c>
      <c r="G189" s="66">
        <f>SUM(G190)</f>
        <v>-300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</row>
    <row r="190" spans="1:55" customHeight="1" ht="20.25" hidden="true">
      <c r="B190" s="63"/>
      <c r="C190" s="63"/>
      <c r="D190" s="64"/>
      <c r="E190" s="60"/>
      <c r="F190" s="60">
        <f>SUM(H190:BC190)</f>
        <v>300</v>
      </c>
      <c r="G190" s="60">
        <f>E190-F190</f>
        <v>-300</v>
      </c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X190" s="1">
        <v>300</v>
      </c>
    </row>
    <row r="191" spans="1:55" customHeight="1" ht="20.25" hidden="true">
      <c r="B191" s="63"/>
      <c r="C191" s="63"/>
      <c r="D191" s="65"/>
      <c r="E191" s="66"/>
      <c r="F191" s="66">
        <f>SUM(F192)</f>
        <v>0</v>
      </c>
      <c r="G191" s="66">
        <f>SUM(G192)</f>
        <v>0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</row>
    <row r="192" spans="1:55" customHeight="1" ht="20.25" hidden="true">
      <c r="B192" s="63"/>
      <c r="C192" s="63"/>
      <c r="D192" s="64"/>
      <c r="E192" s="60"/>
      <c r="F192" s="60">
        <f>SUM(H192:BC192)</f>
        <v>0</v>
      </c>
      <c r="G192" s="60">
        <f>E192-F192</f>
        <v>0</v>
      </c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1:55" customHeight="1" ht="20.25" hidden="true">
      <c r="B193" s="58"/>
      <c r="C193" s="58"/>
      <c r="D193" s="65"/>
      <c r="E193" s="66"/>
      <c r="F193" s="66">
        <f>SUM(F194)</f>
        <v>0</v>
      </c>
      <c r="G193" s="66">
        <f>SUM(G194)</f>
        <v>0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</row>
    <row r="194" spans="1:55" customHeight="1" ht="20.25" hidden="true">
      <c r="B194" s="63"/>
      <c r="C194" s="63"/>
      <c r="D194" s="64"/>
      <c r="E194" s="60"/>
      <c r="F194" s="60">
        <f>SUM(H194:BC194)</f>
        <v>0</v>
      </c>
      <c r="G194" s="60">
        <f>E194-F194</f>
        <v>0</v>
      </c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1:55" customHeight="1" ht="20.25" hidden="true">
      <c r="B195" s="58"/>
      <c r="C195" s="58"/>
      <c r="D195" s="67"/>
      <c r="E195" s="66"/>
      <c r="F195" s="66">
        <f>SUM(F196:F197)</f>
        <v>199</v>
      </c>
      <c r="G195" s="66">
        <f>SUM(G196:G197)</f>
        <v>-199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</row>
    <row r="196" spans="1:55" customHeight="1" ht="20.25" hidden="true">
      <c r="B196" s="63"/>
      <c r="C196" s="63"/>
      <c r="D196" s="59"/>
      <c r="E196" s="60"/>
      <c r="F196" s="60">
        <f>SUM(H196:BC196)</f>
        <v>150</v>
      </c>
      <c r="G196" s="60">
        <f>E196-F196</f>
        <v>-150</v>
      </c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W196" s="1">
        <v>150</v>
      </c>
    </row>
    <row r="197" spans="1:55" customHeight="1" ht="20.25" hidden="true">
      <c r="B197" s="63"/>
      <c r="C197" s="63"/>
      <c r="D197" s="64"/>
      <c r="E197" s="60"/>
      <c r="F197" s="60">
        <f>SUM(H197:BC197)</f>
        <v>49</v>
      </c>
      <c r="G197" s="60">
        <f>E197-F197</f>
        <v>-49</v>
      </c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W197" s="1">
        <v>49</v>
      </c>
    </row>
    <row r="198" spans="1:55" customHeight="1" ht="20.25" hidden="true">
      <c r="B198" s="63"/>
      <c r="C198" s="63"/>
      <c r="D198" s="65"/>
      <c r="E198" s="66"/>
      <c r="F198" s="66">
        <f>SUM(F199:F201)</f>
        <v>0</v>
      </c>
      <c r="G198" s="66">
        <f>SUM(G199:G201)</f>
        <v>0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</row>
    <row r="199" spans="1:55" customHeight="1" ht="20.25" hidden="true">
      <c r="B199" s="63"/>
      <c r="C199" s="63"/>
      <c r="D199" s="64"/>
      <c r="E199" s="60"/>
      <c r="F199" s="60">
        <f>SUM(H199:BC199)</f>
        <v>0</v>
      </c>
      <c r="G199" s="60">
        <f>E199-F199</f>
        <v>0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1:55" customHeight="1" ht="20.25" hidden="true">
      <c r="B200" s="63"/>
      <c r="C200" s="63"/>
      <c r="D200" s="64"/>
      <c r="E200" s="60"/>
      <c r="F200" s="60">
        <f>SUM(H200:BC200)</f>
        <v>0</v>
      </c>
      <c r="G200" s="60">
        <f>E200-F200</f>
        <v>0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1:55" customHeight="1" ht="20.25" hidden="true">
      <c r="B201" s="63"/>
      <c r="C201" s="63"/>
      <c r="D201" s="64"/>
      <c r="E201" s="60"/>
      <c r="F201" s="60">
        <f>SUM(H201:BC201)</f>
        <v>0</v>
      </c>
      <c r="G201" s="60">
        <f>E201-F201</f>
        <v>0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1:55" customHeight="1" ht="18.75">
      <c r="B202" s="6"/>
      <c r="C202" s="6"/>
      <c r="D202" s="6"/>
      <c r="E202" s="6"/>
      <c r="F202" s="6"/>
      <c r="G202" s="6"/>
    </row>
    <row r="203" spans="1:55" customHeight="1" ht="64.15">
      <c r="B203" s="52" t="s">
        <v>202</v>
      </c>
      <c r="C203" s="52"/>
      <c r="D203" s="52"/>
      <c r="F203" s="3"/>
      <c r="G203" s="3"/>
      <c r="H203" s="90"/>
    </row>
    <row r="204" spans="1:55" customHeight="1" ht="18.75">
      <c r="B204" s="78" t="s">
        <v>203</v>
      </c>
      <c r="E204" s="106" t="s">
        <v>204</v>
      </c>
    </row>
    <row r="208" spans="1:55" customHeight="1" ht="18.75">
      <c r="H208" s="75"/>
    </row>
    <row r="231" spans="1:55" customHeight="1" ht="12.75">
      <c r="B231" s="104"/>
    </row>
    <row r="277" spans="1:55" customHeight="1" ht="12.75">
      <c r="B277" s="104"/>
    </row>
    <row r="284" spans="1:55" customHeight="1" ht="18"/>
    <row r="285" spans="1:55" customHeight="1" ht="17.45"/>
    <row r="286" spans="1:55" customHeight="1" ht="17.45">
      <c r="B286" s="6"/>
    </row>
    <row r="287" spans="1:55" customHeight="1" ht="17.45">
      <c r="B287" s="6"/>
    </row>
    <row r="288" spans="1:55" customHeight="1" ht="17.45">
      <c r="B288" s="6"/>
    </row>
    <row r="289" spans="1:55" customHeight="1" ht="18.75">
      <c r="B289" s="6"/>
    </row>
    <row r="290" spans="1:55" customHeight="1" ht="18.75">
      <c r="B290" s="6"/>
    </row>
    <row r="291" spans="1:55" customHeight="1" ht="18.75">
      <c r="B291" s="6"/>
    </row>
    <row r="292" spans="1:55" customHeight="1" ht="18.75">
      <c r="B292" s="122"/>
      <c r="C292" s="6"/>
      <c r="D292" s="6"/>
    </row>
    <row r="293" spans="1:55" customHeight="1" ht="18.75">
      <c r="C293" s="6"/>
      <c r="D293" s="6"/>
    </row>
    <row r="294" spans="1:55" customHeight="1" ht="18.75">
      <c r="C294" s="6"/>
      <c r="D294" s="6"/>
    </row>
    <row r="295" spans="1:55" customHeight="1" ht="18.75">
      <c r="C295" s="6"/>
      <c r="D295" s="6"/>
    </row>
    <row r="296" spans="1:55" customHeight="1" ht="18.75">
      <c r="C296" s="6"/>
      <c r="D296" s="6"/>
    </row>
    <row r="297" spans="1:55" customHeight="1" ht="18.75">
      <c r="C297" s="6"/>
      <c r="D297" s="6"/>
    </row>
    <row r="298" spans="1:55" customHeight="1" ht="18.75">
      <c r="C298" s="6"/>
      <c r="D298" s="6"/>
    </row>
    <row r="302" spans="1:55" customHeight="1" ht="20.45"/>
    <row r="303" spans="1:55" customHeight="1" ht="20.45"/>
    <row r="304" spans="1:55" customHeight="1" ht="20.45"/>
    <row r="305" spans="1:55" customHeight="1" ht="20.45"/>
    <row r="306" spans="1:55" customHeight="1" ht="20.45"/>
    <row r="307" spans="1:55" customHeight="1" ht="13.15"/>
    <row r="308" spans="1:55" customHeight="1" ht="14.45">
      <c r="B308" s="105"/>
      <c r="C308" s="6"/>
      <c r="D308" s="6"/>
    </row>
    <row r="309" spans="1:55" customHeight="1" ht="18.6">
      <c r="B309" s="6"/>
      <c r="C309" s="6"/>
      <c r="D309" s="6"/>
    </row>
    <row r="310" spans="1:55" customHeight="1" ht="18.75">
      <c r="B310" s="6"/>
      <c r="C310" s="6"/>
      <c r="D310" s="6"/>
    </row>
    <row r="311" spans="1:55" customHeight="1" ht="18.75">
      <c r="B311" s="105"/>
      <c r="C311" s="6"/>
      <c r="D311" s="6"/>
    </row>
    <row r="341" spans="1:55" customHeight="1" ht="18.75">
      <c r="B341" s="6"/>
      <c r="C341" s="6"/>
      <c r="D341" s="6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2:F13"/>
    <mergeCell ref="G12:G13"/>
    <mergeCell ref="B12:B13"/>
    <mergeCell ref="C12:C13"/>
    <mergeCell ref="D12:D13"/>
    <mergeCell ref="E12:E13"/>
    <mergeCell ref="D10:G10"/>
    <mergeCell ref="C11:G11"/>
    <mergeCell ref="D1:E1"/>
    <mergeCell ref="D2:E2"/>
    <mergeCell ref="D3:E3"/>
    <mergeCell ref="D5:E5"/>
    <mergeCell ref="F8:G8"/>
    <mergeCell ref="B9:G9"/>
  </mergeCells>
  <printOptions gridLines="false" gridLinesSet="true"/>
  <pageMargins left="1.1811023622047" right="0.39370078740157" top="0.68" bottom="0.59055118110236" header="0.19685039370079" footer="0.19685039370079"/>
  <pageSetup paperSize="9" orientation="portrait" scale="68" fitToHeight="15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157" man="1"/>
    <brk id="2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 інших бюджетів до розпоряджен</vt:lpstr>
      <vt:lpstr>іншим бюджетам (зміни 22.12.20)</vt:lpstr>
    </vt:vector>
  </TitlesOfParts>
  <Company>ГФУ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K7501</dc:creator>
  <cp:lastModifiedBy>user</cp:lastModifiedBy>
  <dcterms:created xsi:type="dcterms:W3CDTF">2017-02-20T18:57:48+02:00</dcterms:created>
  <dcterms:modified xsi:type="dcterms:W3CDTF">2025-12-17T17:21:55+02:00</dcterms:modified>
  <dc:title>Untitled Spreadsheet</dc:title>
  <dc:description/>
  <dc:subject/>
  <cp:keywords/>
  <cp:category/>
</cp:coreProperties>
</file>