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99" firstSheet="0" activeTab="1"/>
  </bookViews>
  <sheets>
    <sheet name="іншим бюджетам (зміни 22.12.20)" sheetId="1" state="visible" r:id="rId2"/>
    <sheet name="з інших бюджетів до рішення" sheetId="2" state="visible" r:id="rId3"/>
  </sheets>
  <definedNames>
    <definedName function="false" hidden="false" localSheetId="1" name="_xlnm.Print_Area" vbProcedure="false">'з інших бюджетів до рішення'!$B$7:$F$39</definedName>
    <definedName function="false" hidden="false" localSheetId="0" name="_xlnm.Print_Area" vbProcedure="false">'іншим бюджетам (зміни 22.12.20)'!$B$11:$E$424</definedName>
    <definedName function="false" hidden="false" localSheetId="0" name="OLE_LINK1" vbProcedure="false">#REF!</definedName>
    <definedName function="false" hidden="false" localSheetId="1" name="OLE_LINK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<sst xmlns="http://schemas.openxmlformats.org/spreadsheetml/2006/main" count="604" uniqueCount="215">
  <si>
    <t xml:space="preserve">                                                                    Додаток  1</t>
  </si>
  <si>
    <t xml:space="preserve">                                                                    до  розпорядження                                                     </t>
  </si>
  <si>
    <t xml:space="preserve">                                                                    облдержадміністрації </t>
  </si>
  <si>
    <t xml:space="preserve">                                                                    та обласної ради  </t>
  </si>
  <si>
    <t xml:space="preserve">                                                                    від ___________№______</t>
  </si>
  <si>
    <t xml:space="preserve">2. Показники міжбюджетних трансфертів іншим бюджетам</t>
  </si>
  <si>
    <t xml:space="preserve">Код Програмної класифікації видатків та кредитування місцевого бюджету/Код бюджету</t>
  </si>
  <si>
    <t xml:space="preserve">Код Типової програмної класифікації видатків та кредитування місцевого бюджету</t>
  </si>
  <si>
    <t xml:space="preserve">Найменування трансферту/Найменування бюджету - отримувача міжбюджетного трансферту</t>
  </si>
  <si>
    <t xml:space="preserve">Усього</t>
  </si>
  <si>
    <t xml:space="preserve">05.08.</t>
  </si>
  <si>
    <t xml:space="preserve">04.08.</t>
  </si>
  <si>
    <t xml:space="preserve">31.07. (+ -)</t>
  </si>
  <si>
    <t xml:space="preserve">16.07.</t>
  </si>
  <si>
    <t xml:space="preserve">02.07.</t>
  </si>
  <si>
    <t xml:space="preserve">01.07.</t>
  </si>
  <si>
    <t xml:space="preserve">02.06.</t>
  </si>
  <si>
    <t xml:space="preserve">29.05.</t>
  </si>
  <si>
    <t xml:space="preserve">28.05.</t>
  </si>
  <si>
    <t xml:space="preserve">19.05.</t>
  </si>
  <si>
    <t xml:space="preserve">12.05.</t>
  </si>
  <si>
    <t xml:space="preserve">07.05.</t>
  </si>
  <si>
    <t xml:space="preserve">05.05.</t>
  </si>
  <si>
    <t xml:space="preserve">30.04.</t>
  </si>
  <si>
    <t xml:space="preserve">28.04.</t>
  </si>
  <si>
    <t xml:space="preserve">23.04.</t>
  </si>
  <si>
    <t xml:space="preserve">13.04.</t>
  </si>
  <si>
    <t xml:space="preserve">10.04.</t>
  </si>
  <si>
    <t xml:space="preserve">09.04.</t>
  </si>
  <si>
    <t xml:space="preserve">07.04.</t>
  </si>
  <si>
    <t xml:space="preserve">02.04.</t>
  </si>
  <si>
    <t xml:space="preserve">01.04.</t>
  </si>
  <si>
    <t xml:space="preserve">24.03.</t>
  </si>
  <si>
    <t xml:space="preserve">18.03.</t>
  </si>
  <si>
    <t xml:space="preserve">17.03.</t>
  </si>
  <si>
    <t xml:space="preserve">16.03.</t>
  </si>
  <si>
    <t xml:space="preserve">12.03.</t>
  </si>
  <si>
    <t xml:space="preserve">11.03.</t>
  </si>
  <si>
    <t xml:space="preserve">10.03.</t>
  </si>
  <si>
    <t xml:space="preserve">І. Трансферти із загального фонду обласного бюджету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</si>
  <si>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</si>
  <si>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 xml:space="preserve">0950000000</t>
  </si>
  <si>
    <t xml:space="preserve">Бюджети територіальних громад у Івано-Франківській області</t>
  </si>
  <si>
    <t xml:space="preserve">0950100000</t>
  </si>
  <si>
    <t xml:space="preserve">Бюджет Верхнянської сільської територіальної громади</t>
  </si>
  <si>
    <t xml:space="preserve">0950200000</t>
  </si>
  <si>
    <t xml:space="preserve">Бюджет Печеніжинської селищної територіальної громади</t>
  </si>
  <si>
    <t xml:space="preserve">0950300000</t>
  </si>
  <si>
    <t xml:space="preserve">Бюджет Старобогородчанської сільської територіальної громади</t>
  </si>
  <si>
    <t xml:space="preserve">0950400000</t>
  </si>
  <si>
    <t xml:space="preserve">Бюджет Білоберізької сільської територіальної громади</t>
  </si>
  <si>
    <t xml:space="preserve">0950500000</t>
  </si>
  <si>
    <t xml:space="preserve">Бюджет Тлумацької міської територіальної громади </t>
  </si>
  <si>
    <t xml:space="preserve">0950600000</t>
  </si>
  <si>
    <t xml:space="preserve">Бюджет Більшівцівської селищної територіальної громади</t>
  </si>
  <si>
    <t xml:space="preserve">0950700000</t>
  </si>
  <si>
    <t xml:space="preserve">Бюджет Витвицької сільської територіальної громади</t>
  </si>
  <si>
    <t xml:space="preserve">0950800000</t>
  </si>
  <si>
    <t xml:space="preserve">Бюджет Космацької сільської територіальної громади</t>
  </si>
  <si>
    <t xml:space="preserve">0950900000</t>
  </si>
  <si>
    <t xml:space="preserve">Бюджет Матеївецької сільської територіальної громади</t>
  </si>
  <si>
    <t xml:space="preserve">0951000000</t>
  </si>
  <si>
    <t xml:space="preserve">Бюджет Нижньовербізької сільської територіальної громади</t>
  </si>
  <si>
    <t xml:space="preserve">0951100000</t>
  </si>
  <si>
    <t xml:space="preserve">Бюджет П’ядицької сільської територіальної громади</t>
  </si>
  <si>
    <t xml:space="preserve">0951200000</t>
  </si>
  <si>
    <t xml:space="preserve">Бюджет Олешанської сільської територіальної громади</t>
  </si>
  <si>
    <t xml:space="preserve">0951300000</t>
  </si>
  <si>
    <t xml:space="preserve">Бюджет Дзвиняцької сільської територіальної громади</t>
  </si>
  <si>
    <t xml:space="preserve">0951400000</t>
  </si>
  <si>
    <t xml:space="preserve">Бюджет Рожнівської сільської територіальної громади</t>
  </si>
  <si>
    <t xml:space="preserve">0951500000</t>
  </si>
  <si>
    <t xml:space="preserve">Бюджет Яблунівської селищної територіальної громади</t>
  </si>
  <si>
    <t xml:space="preserve">0951700000</t>
  </si>
  <si>
    <t xml:space="preserve">Бюджет Ланчинської селищної територіальної громади</t>
  </si>
  <si>
    <t xml:space="preserve">0951800000</t>
  </si>
  <si>
    <t xml:space="preserve">Бюджет Заболотівської селищної територіальної громади</t>
  </si>
  <si>
    <t xml:space="preserve">0952100000</t>
  </si>
  <si>
    <t xml:space="preserve">Бюджет Войнилівської селищної територіальної громади</t>
  </si>
  <si>
    <t xml:space="preserve">0952200000</t>
  </si>
  <si>
    <t xml:space="preserve">Бюджет Делятинської селищної територіальної громади</t>
  </si>
  <si>
    <t xml:space="preserve">0952300000</t>
  </si>
  <si>
    <t xml:space="preserve">Бюджет Спаської сільської територіальної громади</t>
  </si>
  <si>
    <t xml:space="preserve">0952400000</t>
  </si>
  <si>
    <t xml:space="preserve">Бюджет Загвіздянської сільської територіальної громади</t>
  </si>
  <si>
    <t xml:space="preserve">0952600000</t>
  </si>
  <si>
    <t xml:space="preserve">Бюджет Букачівської селищної територіальної громади</t>
  </si>
  <si>
    <t xml:space="preserve">0952700000</t>
  </si>
  <si>
    <t xml:space="preserve">Бюджет Вигодської селищної територіальної громади</t>
  </si>
  <si>
    <t xml:space="preserve">0952800000</t>
  </si>
  <si>
    <t xml:space="preserve">Бюджет Коршівської сільської територіальної громади</t>
  </si>
  <si>
    <t xml:space="preserve">0952900000</t>
  </si>
  <si>
    <t xml:space="preserve">Бюджет Новицької сільської територіальної громади</t>
  </si>
  <si>
    <t xml:space="preserve">0953400000</t>
  </si>
  <si>
    <t xml:space="preserve">Бюджет Гвіздецької селищної територіальної громади </t>
  </si>
  <si>
    <t xml:space="preserve">0953500000</t>
  </si>
  <si>
    <t xml:space="preserve">Бюджет Дубівської сільської територіальної громади </t>
  </si>
  <si>
    <t xml:space="preserve">0953600000</t>
  </si>
  <si>
    <t xml:space="preserve">Бюджет Єзупільської селищної територіальної громади </t>
  </si>
  <si>
    <t xml:space="preserve">0953900000</t>
  </si>
  <si>
    <t xml:space="preserve">Бюджет Підгайчиківської сільської територіальної громади </t>
  </si>
  <si>
    <t xml:space="preserve">0954100000</t>
  </si>
  <si>
    <t xml:space="preserve">Бюджет Болехівської міської територіальної громади</t>
  </si>
  <si>
    <t xml:space="preserve">0954300000</t>
  </si>
  <si>
    <t xml:space="preserve">Бюджет Верховинської селищної територіальної громади</t>
  </si>
  <si>
    <t xml:space="preserve">0954400000</t>
  </si>
  <si>
    <t xml:space="preserve">Бюджет Ворохтянської селищної  територіальної громади</t>
  </si>
  <si>
    <t xml:space="preserve">0954500000</t>
  </si>
  <si>
    <t xml:space="preserve">Бюджет Галицької міської територіальної громади</t>
  </si>
  <si>
    <t xml:space="preserve">0954600000</t>
  </si>
  <si>
    <t xml:space="preserve">Бюджет Городенківської міської територіальної громади</t>
  </si>
  <si>
    <t xml:space="preserve">0954900000</t>
  </si>
  <si>
    <t xml:space="preserve">Бюджет Косівської міської територіальної громади</t>
  </si>
  <si>
    <t xml:space="preserve">0955000000</t>
  </si>
  <si>
    <t xml:space="preserve">Бюджет Кутської селищної територіальної громади</t>
  </si>
  <si>
    <t xml:space="preserve">0955100000</t>
  </si>
  <si>
    <t xml:space="preserve">Бюджет Лисецької селищної територіальної громади</t>
  </si>
  <si>
    <t xml:space="preserve">0955300000</t>
  </si>
  <si>
    <t xml:space="preserve">Бюджет Обертинської селищної територіальної громади</t>
  </si>
  <si>
    <t xml:space="preserve">0955400000</t>
  </si>
  <si>
    <t xml:space="preserve">Бюджет Отинійської селищної територіальної громади</t>
  </si>
  <si>
    <t xml:space="preserve">0955500000</t>
  </si>
  <si>
    <t xml:space="preserve">Бюджет Перегінської селищної територіальної громади</t>
  </si>
  <si>
    <t xml:space="preserve">0955800000</t>
  </si>
  <si>
    <t xml:space="preserve">Бюджет Рожнятівської селищної територіальної громади</t>
  </si>
  <si>
    <t xml:space="preserve">0955900000</t>
  </si>
  <si>
    <t xml:space="preserve">Бюджет Снятинської міської територіальної громади</t>
  </si>
  <si>
    <t xml:space="preserve">0956000000</t>
  </si>
  <si>
    <t xml:space="preserve">Бюджет Солотвинської селищної територіальної громади</t>
  </si>
  <si>
    <t xml:space="preserve">0956100000</t>
  </si>
  <si>
    <t xml:space="preserve">Бюджет Тисменицької міської територіальної громади</t>
  </si>
  <si>
    <t xml:space="preserve">0956200000</t>
  </si>
  <si>
    <t xml:space="preserve">Бюджет Чернелицької селищної територіальної громади</t>
  </si>
  <si>
    <t xml:space="preserve">0956300000</t>
  </si>
  <si>
    <t xml:space="preserve">Бюджет Яремчанської міської територіальної громади</t>
  </si>
  <si>
    <t xml:space="preserve">Інші дотації з місцевого бюджету </t>
  </si>
  <si>
    <t xml:space="preserve">0619310</t>
  </si>
  <si>
    <t xml:space="preserve">Субвенція з місцевого бюджету на здійснення переданих видатків у сфері освіти за рахунок коштів освітньої субвенції (на оплату праці з нарахуваннями педагогічним працівникам інклюзивно-ресурсних центрів)</t>
  </si>
  <si>
    <t xml:space="preserve">0953000000</t>
  </si>
  <si>
    <t xml:space="preserve">Бюджет Коломийської міської територіальної громади </t>
  </si>
  <si>
    <t xml:space="preserve">0953100000</t>
  </si>
  <si>
    <t xml:space="preserve">Бюджет Калуської міської територіальної громади </t>
  </si>
  <si>
    <t xml:space="preserve">0953200000</t>
  </si>
  <si>
    <t xml:space="preserve">Бюджет Долинської міської територіальної громади </t>
  </si>
  <si>
    <t xml:space="preserve">0953300000</t>
  </si>
  <si>
    <t xml:space="preserve">Бюджет Івано-Франківської міської територіальної громади </t>
  </si>
  <si>
    <t xml:space="preserve">0954000000</t>
  </si>
  <si>
    <t xml:space="preserve">Бюджет Богородчанської селищної територіальної громади</t>
  </si>
  <si>
    <t xml:space="preserve">0955200000</t>
  </si>
  <si>
    <t xml:space="preserve">Бюджет Надвірнянської міської територіальної громади</t>
  </si>
  <si>
    <t xml:space="preserve">0955700000</t>
  </si>
  <si>
    <t xml:space="preserve">Бюджет Рогатинської міської територіальної громади</t>
  </si>
  <si>
    <t xml:space="preserve">Субвенція з місцевого бюджету на здійснення переданих видатків у сфері освіти за рахунок коштів освітньої субвенції (на оплату праці з нарахуваннями педагогічним працівникам приватних закладів загальної середньої освіти)</t>
  </si>
  <si>
    <t xml:space="preserve">0819770</t>
  </si>
  <si>
    <t xml:space="preserve">Інші субвенції з місцевого бюджету</t>
  </si>
  <si>
    <t xml:space="preserve">Оплата витрат, пов'язаних із похованням учасників бойових дій, осіб з інвалідністю внаслідок війни та постраждалих учасників Революції Гідності</t>
  </si>
  <si>
    <t xml:space="preserve">0951600000</t>
  </si>
  <si>
    <t xml:space="preserve">Бюджет Переріслянської сільської територіальної громади</t>
  </si>
  <si>
    <t xml:space="preserve">0951900000</t>
  </si>
  <si>
    <t xml:space="preserve">Бюджет Ямницької сільської територіальної громади </t>
  </si>
  <si>
    <t xml:space="preserve">0952000000</t>
  </si>
  <si>
    <t xml:space="preserve">Бюджет Брошнів-Осадської селищної територіальної громади</t>
  </si>
  <si>
    <t xml:space="preserve">0952500000</t>
  </si>
  <si>
    <t xml:space="preserve">Бюджет Угринівської сільської територіальної громади</t>
  </si>
  <si>
    <t xml:space="preserve">0953800000</t>
  </si>
  <si>
    <t xml:space="preserve">Бюджет Пасічнянської сільської територіальної громади </t>
  </si>
  <si>
    <t xml:space="preserve">0954200000</t>
  </si>
  <si>
    <t xml:space="preserve">Бюджет Бурштинської міської територіальної громади</t>
  </si>
  <si>
    <t xml:space="preserve">0954700000</t>
  </si>
  <si>
    <t xml:space="preserve">Бюджет Дубовецької сільської територіальної громади</t>
  </si>
  <si>
    <t xml:space="preserve">0954800000</t>
  </si>
  <si>
    <t xml:space="preserve">Бюджет Зеленської сільської територіальної громади</t>
  </si>
  <si>
    <t xml:space="preserve">0955600000</t>
  </si>
  <si>
    <t xml:space="preserve">Бюджет Поляницької сільської територіальної громади</t>
  </si>
  <si>
    <t xml:space="preserve">Видатки на пільгове медичне обслуговування громадян, які постраждали внаслідок Чорнобильської катастрофи</t>
  </si>
  <si>
    <t xml:space="preserve">Додаткові виплати ветеранам ОУН-УПА в сумі 3000,0 гривень на одну особу</t>
  </si>
  <si>
    <t xml:space="preserve">Здійснення щомісячної виплати дітям до 18 років та неповнолітнім братам і сестрам загиблих осіб під час Революції Гідності в розмірі прожиткового мінімуму, визначеного Законом України про Державний бюджет України на відповідний рік</t>
  </si>
  <si>
    <t xml:space="preserve">Бюджет П'ядицької сільської територіальної громади </t>
  </si>
  <si>
    <t xml:space="preserve">Х</t>
  </si>
  <si>
    <t xml:space="preserve">УСЬОГО за розділами І, ІІ, у тому числі:</t>
  </si>
  <si>
    <t xml:space="preserve">загальний фонд</t>
  </si>
  <si>
    <t xml:space="preserve">спеціальний фонд</t>
  </si>
  <si>
    <t xml:space="preserve">Директор департаменту фінансів </t>
  </si>
  <si>
    <t xml:space="preserve">Івано-Франківської обласної адміністрації</t>
  </si>
  <si>
    <t xml:space="preserve">Наталія КУЧМА</t>
  </si>
  <si>
    <t xml:space="preserve">Виконавець:</t>
  </si>
  <si>
    <t xml:space="preserve">Заступник начальника відділу зведеного бюджету та</t>
  </si>
  <si>
    <t xml:space="preserve">міжбюджетних відносин бюджетного управління</t>
  </si>
  <si>
    <t xml:space="preserve">департаменту фінансів облдержадміністрації</t>
  </si>
  <si>
    <t xml:space="preserve">З. ДІВНИЧ</t>
  </si>
  <si>
    <t xml:space="preserve">Додаток 5</t>
  </si>
  <si>
    <t xml:space="preserve">до рішення Івано-Франківської</t>
  </si>
  <si>
    <t xml:space="preserve">обласної ради</t>
  </si>
  <si>
    <t xml:space="preserve">від __________     №_______</t>
  </si>
  <si>
    <t xml:space="preserve">                Міжбюджетні трансферти на 2025 рік</t>
  </si>
  <si>
    <t xml:space="preserve">09100000000</t>
  </si>
  <si>
    <t xml:space="preserve">(код бюджету)</t>
  </si>
  <si>
    <t xml:space="preserve">1. Показники міжбюджетних трансфертів з інших бюджетів</t>
  </si>
  <si>
    <t xml:space="preserve">(грн)</t>
  </si>
  <si>
    <t xml:space="preserve">Код Класифікації доходу бюджету/ Код бюджету</t>
  </si>
  <si>
    <t xml:space="preserve">Найменування трансферту/Найменування бюджету - надавача міжбюджетного трансферту</t>
  </si>
  <si>
    <t xml:space="preserve">І. Трансферти до загального фонду бюджету </t>
  </si>
  <si>
    <t xml:space="preserve">Дотації з державного бюджету місцевим бюджетам</t>
  </si>
  <si>
    <t xml:space="preserve">Базова дотація</t>
  </si>
  <si>
    <t xml:space="preserve"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</si>
  <si>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 xml:space="preserve">Субвенції з державного бюджету місцевим бюджетам</t>
  </si>
  <si>
    <t xml:space="preserve">Субвенція з державного бюджету місцевим бюджетам на здійснення підтримки окремих закладів та заходів у системі охорони здоров'я</t>
  </si>
  <si>
    <t xml:space="preserve">Освітня субвенція з державного бюджету місцевим бюджетам </t>
  </si>
  <si>
    <t xml:space="preserve"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</t>
  </si>
  <si>
    <t xml:space="preserve">Субвенція з державного бюджету місцевим бюджетам на надання державної підтримки особам з особливими освітніми потребами</t>
  </si>
  <si>
    <t xml:space="preserve"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</si>
  <si>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 xml:space="preserve">ІІ. Трансферти до спеціального фонду бюджету </t>
  </si>
  <si>
    <t xml:space="preserve">41037300</t>
  </si>
  <si>
    <t xml:space="preserve"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</si>
  <si>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х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</si>
</sst>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#,##0.00000"/>
    <numFmt numFmtId="166" formatCode="#,##0.000"/>
    <numFmt numFmtId="167" formatCode="[$-409]d\-mmm"/>
    <numFmt numFmtId="168" formatCode="0.00000"/>
    <numFmt numFmtId="169" formatCode="0.0000"/>
    <numFmt numFmtId="170" formatCode="0.000"/>
    <numFmt numFmtId="171" formatCode="_-* #,##0.00_₴_-;\-* #,##0.00_₴_-;_-* \-??_₴_-;_-@_-"/>
    <numFmt numFmtId="172" formatCode="_-* #,##0.00000_₴_-;\-* #,##0.00000_₴_-;_-* \-??_₴_-;_-@_-"/>
    <numFmt numFmtId="173" formatCode="0.0"/>
    <numFmt numFmtId="174" formatCode="#,##0"/>
    <numFmt numFmtId="175" formatCode="@"/>
    <numFmt numFmtId="176" formatCode="_-* #,##0.000_₴_-;\-* #,##0.000_₴_-;_-* \-??_₴_-;_-@_-"/>
    <numFmt numFmtId="177" formatCode="_-* #,##0.0_₴_-;\-* #,##0.0_₴_-;_-* \-??_₴_-;_-@_-"/>
    <numFmt numFmtId="178" formatCode="#,##0.0"/>
    <numFmt numFmtId="179" formatCode="General_)"/>
  </numFmts>
  <fonts count="23">
    <font>
      <sz val="10"/>
      <name val="Arial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204"/>
    </font>
    <font>
      <b val="true"/>
      <sz val="16"/>
      <name val="Times New Roman"/>
      <family val="1"/>
      <charset val="204"/>
    </font>
    <font>
      <sz val="14"/>
      <name val="Times New Roman"/>
      <family val="1"/>
      <charset val="204"/>
    </font>
    <font>
      <i val="true"/>
      <sz val="14"/>
      <name val="Times New Roman"/>
      <family val="1"/>
      <charset val="204"/>
    </font>
    <font>
      <sz val="16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0"/>
      <color rgb="FF0066CC"/>
      <name val="Arial"/>
      <family val="2"/>
      <charset val="204"/>
    </font>
    <font>
      <b val="true"/>
      <sz val="14"/>
      <color rgb="FF0066CC"/>
      <name val="Times New Roman"/>
      <family val="1"/>
      <charset val="204"/>
    </font>
    <font>
      <b val="true"/>
      <sz val="16"/>
      <color rgb="FF0066CC"/>
      <name val="Times New Roman"/>
      <family val="1"/>
      <charset val="204"/>
    </font>
    <font>
      <b val="true"/>
      <sz val="10"/>
      <name val="Arial"/>
      <family val="2"/>
      <charset val="204"/>
    </font>
    <font>
      <sz val="14"/>
      <color rgb="FF000000"/>
      <name val="Times New Roman"/>
      <family val="1"/>
      <charset val="204"/>
    </font>
    <font>
      <b val="true"/>
      <sz val="14"/>
      <color rgb="FFFF0000"/>
      <name val="Times New Roman"/>
      <family val="1"/>
      <charset val="204"/>
    </font>
    <font>
      <b val="true"/>
      <i val="true"/>
      <sz val="14"/>
      <name val="Times New Roman"/>
      <family val="1"/>
      <charset val="204"/>
    </font>
    <font>
      <b val="true"/>
      <i val="true"/>
      <sz val="16"/>
      <name val="Times New Roman"/>
      <family val="1"/>
      <charset val="204"/>
    </font>
    <font>
      <b val="true"/>
      <u val="single"/>
      <sz val="16"/>
      <name val="Times New Roman"/>
      <family val="1"/>
      <charset val="204"/>
    </font>
    <font>
      <sz val="12"/>
      <name val="Times New Roman"/>
      <family val="1"/>
      <charset val="204"/>
    </font>
    <font>
      <i val="true"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11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3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1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4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9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2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16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1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4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1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4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18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9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9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1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6" fillId="0" borderId="0" xfId="21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21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3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3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2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8" fontId="16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4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9" fontId="1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16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10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10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2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17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5" fontId="1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8" fillId="0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Доходи" xfId="20"/>
    <cellStyle name="Звичайний_ПРОПОЗИЦ11 ЗАЛИШОК на 01,01,2016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BC424"/>
  <sheetViews>
    <sheetView showFormulas="false" showGridLines="true" showRowColHeaders="true" showZeros="true" rightToLeft="false" tabSelected="false" showOutlineSymbols="true" defaultGridColor="true" view="pageBreakPreview" topLeftCell="A7" colorId="64" zoomScale="50" zoomScaleNormal="100" zoomScalePageLayoutView="50" workbookViewId="0">
      <selection pane="topLeft" activeCell="I18" activeCellId="0" sqref="I18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11.12"/>
    <col collapsed="false" customWidth="true" hidden="false" outlineLevel="0" max="2" min="2" style="1" width="17.26"/>
    <col collapsed="false" customWidth="true" hidden="false" outlineLevel="0" max="3" min="3" style="1" width="16.83"/>
    <col collapsed="false" customWidth="true" hidden="false" outlineLevel="0" max="4" min="4" style="1" width="62.35"/>
    <col collapsed="false" customWidth="true" hidden="false" outlineLevel="0" max="5" min="5" style="1" width="26.39"/>
    <col collapsed="false" customWidth="true" hidden="true" outlineLevel="0" max="6" min="6" style="1" width="22.11"/>
    <col collapsed="false" customWidth="true" hidden="true" outlineLevel="0" max="7" min="7" style="1" width="20.39"/>
    <col collapsed="false" customWidth="true" hidden="false" outlineLevel="0" max="8" min="8" style="1" width="25.11"/>
    <col collapsed="false" customWidth="true" hidden="false" outlineLevel="0" max="21" min="9" style="1" width="20.39"/>
    <col collapsed="false" customWidth="true" hidden="false" outlineLevel="0" max="27" min="22" style="1" width="17.68"/>
    <col collapsed="false" customWidth="true" hidden="false" outlineLevel="0" max="28" min="28" style="1" width="11.98"/>
    <col collapsed="false" customWidth="true" hidden="false" outlineLevel="0" max="29" min="29" style="1" width="10.12"/>
    <col collapsed="false" customWidth="true" hidden="false" outlineLevel="0" max="30" min="30" style="1" width="12.98"/>
    <col collapsed="false" customWidth="true" hidden="false" outlineLevel="0" max="31" min="31" style="1" width="13.55"/>
    <col collapsed="false" customWidth="true" hidden="false" outlineLevel="0" max="32" min="32" style="1" width="11.84"/>
    <col collapsed="false" customWidth="true" hidden="false" outlineLevel="0" max="33" min="33" style="1" width="12.69"/>
    <col collapsed="false" customWidth="true" hidden="false" outlineLevel="0" max="34" min="34" style="1" width="10.69"/>
    <col collapsed="false" customWidth="true" hidden="false" outlineLevel="0" max="36" min="35" style="1" width="13.27"/>
    <col collapsed="false" customWidth="true" hidden="false" outlineLevel="0" max="37" min="37" style="1" width="10.12"/>
    <col collapsed="false" customWidth="true" hidden="false" outlineLevel="0" max="38" min="38" style="1" width="17.4"/>
    <col collapsed="false" customWidth="true" hidden="false" outlineLevel="0" max="39" min="39" style="1" width="13.12"/>
    <col collapsed="false" customWidth="true" hidden="false" outlineLevel="0" max="40" min="40" style="1" width="11.27"/>
    <col collapsed="false" customWidth="true" hidden="false" outlineLevel="0" max="41" min="41" style="1" width="11.4"/>
    <col collapsed="false" customWidth="true" hidden="false" outlineLevel="0" max="43" min="42" style="1" width="12.69"/>
    <col collapsed="false" customWidth="false" hidden="false" outlineLevel="0" max="48" min="44" style="1" width="9.13"/>
    <col collapsed="false" customWidth="true" hidden="false" outlineLevel="0" max="49" min="49" style="1" width="8.69"/>
    <col collapsed="false" customWidth="false" hidden="false" outlineLevel="0" max="50" min="50" style="1" width="9.13"/>
    <col collapsed="false" customWidth="true" hidden="false" outlineLevel="0" max="51" min="51" style="1" width="12.4"/>
    <col collapsed="false" customWidth="false" hidden="false" outlineLevel="0" max="52" min="52" style="1" width="9.13"/>
    <col collapsed="false" customWidth="true" hidden="false" outlineLevel="0" max="53" min="53" style="1" width="13.97"/>
    <col collapsed="false" customWidth="false" hidden="false" outlineLevel="0" max="54" min="54" style="1" width="9.13"/>
    <col collapsed="false" customWidth="true" hidden="false" outlineLevel="0" max="55" min="55" style="1" width="9.98"/>
    <col collapsed="false" customWidth="false" hidden="false" outlineLevel="0" max="257" min="56" style="1" width="9.13"/>
  </cols>
  <sheetData>
    <row r="1" customFormat="false" ht="20.25" hidden="true" customHeight="false" outlineLevel="0" collapsed="false">
      <c r="D1" s="2" t="s">
        <v>0</v>
      </c>
      <c r="E1" s="2"/>
    </row>
    <row r="2" customFormat="false" ht="18" hidden="true" customHeight="true" outlineLevel="0" collapsed="false">
      <c r="D2" s="3" t="s">
        <v>1</v>
      </c>
      <c r="E2" s="3"/>
    </row>
    <row r="3" customFormat="false" ht="18" hidden="true" customHeight="true" outlineLevel="0" collapsed="false">
      <c r="D3" s="3" t="s">
        <v>2</v>
      </c>
      <c r="E3" s="3"/>
    </row>
    <row r="4" customFormat="false" ht="20.25" hidden="true" customHeight="false" outlineLevel="0" collapsed="false">
      <c r="D4" s="4" t="s">
        <v>3</v>
      </c>
      <c r="E4" s="4"/>
    </row>
    <row r="5" customFormat="false" ht="20.25" hidden="true" customHeight="false" outlineLevel="0" collapsed="false">
      <c r="D5" s="2" t="s">
        <v>4</v>
      </c>
      <c r="E5" s="2"/>
    </row>
    <row r="6" customFormat="false" ht="18.75" hidden="true" customHeight="false" outlineLevel="0" collapsed="false">
      <c r="D6" s="5"/>
      <c r="E6" s="5"/>
    </row>
    <row r="7" customFormat="false" ht="20.25" hidden="false" customHeight="false" outlineLevel="0" collapsed="false">
      <c r="D7" s="6"/>
      <c r="E7" s="7"/>
    </row>
    <row r="8" customFormat="false" ht="4.15" hidden="false" customHeight="true" outlineLevel="0" collapsed="false">
      <c r="D8" s="5"/>
      <c r="E8" s="8"/>
      <c r="F8" s="9"/>
      <c r="G8" s="9"/>
    </row>
    <row r="9" customFormat="false" ht="14.45" hidden="true" customHeight="true" outlineLevel="0" collapsed="false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1"/>
      <c r="W9" s="11"/>
      <c r="X9" s="11"/>
      <c r="Y9" s="11"/>
      <c r="Z9" s="11"/>
      <c r="AA9" s="11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customFormat="false" ht="18" hidden="true" customHeight="true" outlineLevel="0" collapsed="false">
      <c r="B10" s="10"/>
      <c r="C10" s="10"/>
      <c r="D10" s="12"/>
      <c r="E10" s="12"/>
      <c r="F10" s="12"/>
      <c r="G10" s="12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customFormat="false" ht="31.15" hidden="false" customHeight="true" outlineLevel="0" collapsed="false">
      <c r="B11" s="13"/>
      <c r="C11" s="14" t="s">
        <v>5</v>
      </c>
      <c r="D11" s="14"/>
      <c r="E11" s="14"/>
      <c r="F11" s="14"/>
      <c r="G11" s="14"/>
      <c r="H11" s="15"/>
    </row>
    <row r="12" customFormat="false" ht="25.5" hidden="false" customHeight="true" outlineLevel="0" collapsed="false">
      <c r="B12" s="16" t="s">
        <v>6</v>
      </c>
      <c r="C12" s="16" t="s">
        <v>7</v>
      </c>
      <c r="D12" s="16" t="s">
        <v>8</v>
      </c>
      <c r="E12" s="16" t="s">
        <v>9</v>
      </c>
      <c r="F12" s="17"/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9"/>
      <c r="W12" s="19"/>
      <c r="X12" s="19"/>
      <c r="Y12" s="19"/>
      <c r="Z12" s="19"/>
      <c r="AA12" s="19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customFormat="false" ht="126" hidden="false" customHeight="true" outlineLevel="0" collapsed="false">
      <c r="B13" s="16"/>
      <c r="C13" s="16"/>
      <c r="D13" s="16"/>
      <c r="E13" s="16"/>
      <c r="F13" s="16"/>
      <c r="G13" s="16"/>
      <c r="H13" s="18"/>
      <c r="I13" s="18"/>
      <c r="J13" s="20"/>
      <c r="K13" s="20"/>
      <c r="L13" s="20"/>
      <c r="M13" s="20"/>
      <c r="N13" s="20"/>
      <c r="O13" s="20"/>
      <c r="P13" s="20"/>
      <c r="Q13" s="21"/>
      <c r="R13" s="21"/>
      <c r="S13" s="21"/>
      <c r="T13" s="21"/>
      <c r="U13" s="21"/>
      <c r="V13" s="21" t="n">
        <v>44057</v>
      </c>
      <c r="W13" s="21" t="n">
        <v>44056</v>
      </c>
      <c r="X13" s="21" t="n">
        <v>44054</v>
      </c>
      <c r="Y13" s="20" t="s">
        <v>10</v>
      </c>
      <c r="Z13" s="20" t="s">
        <v>11</v>
      </c>
      <c r="AA13" s="20" t="s">
        <v>12</v>
      </c>
      <c r="AB13" s="21" t="n">
        <v>44033</v>
      </c>
      <c r="AC13" s="20" t="s">
        <v>13</v>
      </c>
      <c r="AD13" s="20" t="s">
        <v>14</v>
      </c>
      <c r="AE13" s="20" t="s">
        <v>15</v>
      </c>
      <c r="AF13" s="20" t="s">
        <v>16</v>
      </c>
      <c r="AG13" s="20" t="s">
        <v>17</v>
      </c>
      <c r="AH13" s="13" t="s">
        <v>18</v>
      </c>
      <c r="AI13" s="13" t="s">
        <v>19</v>
      </c>
      <c r="AJ13" s="13" t="s">
        <v>20</v>
      </c>
      <c r="AK13" s="13" t="s">
        <v>21</v>
      </c>
      <c r="AL13" s="13" t="s">
        <v>22</v>
      </c>
      <c r="AM13" s="13" t="s">
        <v>22</v>
      </c>
      <c r="AN13" s="22" t="s">
        <v>23</v>
      </c>
      <c r="AO13" s="13" t="s">
        <v>24</v>
      </c>
      <c r="AP13" s="23" t="s">
        <v>25</v>
      </c>
      <c r="AQ13" s="13" t="s">
        <v>26</v>
      </c>
      <c r="AR13" s="13" t="s">
        <v>27</v>
      </c>
      <c r="AS13" s="13" t="s">
        <v>28</v>
      </c>
      <c r="AT13" s="13" t="s">
        <v>29</v>
      </c>
      <c r="AU13" s="13" t="s">
        <v>30</v>
      </c>
      <c r="AV13" s="13" t="s">
        <v>31</v>
      </c>
      <c r="AW13" s="13" t="s">
        <v>32</v>
      </c>
      <c r="AX13" s="13" t="s">
        <v>33</v>
      </c>
      <c r="AY13" s="13" t="s">
        <v>34</v>
      </c>
      <c r="AZ13" s="13" t="s">
        <v>35</v>
      </c>
      <c r="BA13" s="13" t="s">
        <v>36</v>
      </c>
      <c r="BB13" s="13" t="s">
        <v>37</v>
      </c>
      <c r="BC13" s="13" t="s">
        <v>38</v>
      </c>
    </row>
    <row r="14" customFormat="false" ht="19.9" hidden="false" customHeight="true" outlineLevel="0" collapsed="false">
      <c r="B14" s="24" t="n">
        <v>1</v>
      </c>
      <c r="C14" s="24" t="n">
        <v>2</v>
      </c>
      <c r="D14" s="16" t="n">
        <v>3</v>
      </c>
      <c r="E14" s="16" t="n">
        <v>4</v>
      </c>
      <c r="F14" s="17"/>
      <c r="G14" s="25"/>
      <c r="H14" s="18"/>
      <c r="I14" s="18"/>
      <c r="J14" s="26"/>
      <c r="K14" s="26"/>
      <c r="L14" s="26"/>
      <c r="M14" s="26"/>
      <c r="N14" s="26"/>
      <c r="O14" s="26"/>
      <c r="P14" s="26"/>
      <c r="Q14" s="26"/>
      <c r="R14" s="26"/>
      <c r="S14" s="27"/>
      <c r="T14" s="27"/>
      <c r="U14" s="27"/>
      <c r="V14" s="27" t="n">
        <f aca="false">SUM(V16:V284)</f>
        <v>455</v>
      </c>
      <c r="W14" s="27" t="n">
        <f aca="false">SUM(W16:W284)</f>
        <v>1199</v>
      </c>
      <c r="X14" s="27" t="n">
        <f aca="false">SUM(X16:X284)</f>
        <v>300</v>
      </c>
      <c r="Y14" s="28" t="n">
        <f aca="false">SUM(Y16:Y284)</f>
        <v>0</v>
      </c>
      <c r="Z14" s="29" t="n">
        <f aca="false">SUM(Z16:Z258)</f>
        <v>130</v>
      </c>
      <c r="AA14" s="29" t="n">
        <f aca="false">SUM(AA16:AA258)</f>
        <v>0</v>
      </c>
      <c r="AB14" s="30" t="n">
        <f aca="false">SUM(AB16:AB258)</f>
        <v>280</v>
      </c>
      <c r="AC14" s="29" t="n">
        <f aca="false">SUM(AC16:AC258)</f>
        <v>0</v>
      </c>
      <c r="AD14" s="29" t="n">
        <f aca="false">SUM(AD16:AD258)</f>
        <v>0</v>
      </c>
      <c r="AE14" s="29" t="n">
        <f aca="false">SUM(AE16:AE258)</f>
        <v>0</v>
      </c>
      <c r="AF14" s="31" t="n">
        <f aca="false">SUM(AF16:AF258)</f>
        <v>100</v>
      </c>
      <c r="AG14" s="28" t="n">
        <f aca="false">SUM(AG16:AG258)</f>
        <v>0</v>
      </c>
      <c r="AH14" s="31" t="n">
        <f aca="false">SUM(AH16:AH258)</f>
        <v>10</v>
      </c>
      <c r="AI14" s="28" t="n">
        <f aca="false">SUM(AI16:AI258)</f>
        <v>339.99895</v>
      </c>
      <c r="AJ14" s="31" t="n">
        <f aca="false">SUM(AJ16:AJ258)</f>
        <v>259</v>
      </c>
      <c r="AK14" s="31" t="n">
        <f aca="false">SUM(AK16:AK258)</f>
        <v>82.5</v>
      </c>
      <c r="AL14" s="32" t="n">
        <f aca="false">SUM(AL16:AL258)</f>
        <v>431.69063</v>
      </c>
      <c r="AM14" s="31" t="n">
        <f aca="false">SUM(AM16:AM258)</f>
        <v>0</v>
      </c>
      <c r="AN14" s="31" t="n">
        <f aca="false">SUM(AN16:AN258)</f>
        <v>0</v>
      </c>
      <c r="AO14" s="31" t="n">
        <f aca="false">SUM(AO16:AO171)</f>
        <v>498.845</v>
      </c>
      <c r="AP14" s="33" t="n">
        <f aca="false">SUM(AP16:AP171)</f>
        <v>465.44421</v>
      </c>
      <c r="AQ14" s="33" t="n">
        <v>372.85</v>
      </c>
      <c r="AR14" s="33" t="n">
        <f aca="false">SUM(AR16:AR171)</f>
        <v>0</v>
      </c>
      <c r="AS14" s="33" t="n">
        <f aca="false">SUM(AS16:AS171)</f>
        <v>100</v>
      </c>
      <c r="AT14" s="33" t="n">
        <f aca="false">SUM(AT16:AT171)</f>
        <v>450</v>
      </c>
      <c r="AU14" s="33" t="n">
        <f aca="false">SUM(AU16:AU171)</f>
        <v>380</v>
      </c>
      <c r="AV14" s="33" t="n">
        <f aca="false">SUM(AV16:AV171)</f>
        <v>608</v>
      </c>
      <c r="AW14" s="33" t="n">
        <f aca="false">SUM(AW16:AW171)</f>
        <v>257</v>
      </c>
      <c r="AX14" s="33" t="n">
        <f aca="false">SUM(AX16:AX171)</f>
        <v>54</v>
      </c>
      <c r="AY14" s="33" t="n">
        <f aca="false">SUM(AY16:AY171)</f>
        <v>260</v>
      </c>
      <c r="AZ14" s="33" t="n">
        <f aca="false">SUM(AZ16:AZ171)</f>
        <v>415</v>
      </c>
      <c r="BA14" s="33" t="n">
        <f aca="false">SUM(BA16:BA171)</f>
        <v>118.643</v>
      </c>
      <c r="BB14" s="33" t="n">
        <f aca="false">SUM(BB16:BB171)</f>
        <v>0</v>
      </c>
      <c r="BC14" s="33" t="n">
        <f aca="false">SUM(BC16:BC171)</f>
        <v>154.014</v>
      </c>
    </row>
    <row r="15" customFormat="false" ht="40.5" hidden="false" customHeight="true" outlineLevel="0" collapsed="false">
      <c r="B15" s="34"/>
      <c r="C15" s="34"/>
      <c r="D15" s="35" t="s">
        <v>39</v>
      </c>
      <c r="E15" s="36" t="n">
        <f aca="false">SUM(E17+E94+E65+E90+E64)</f>
        <v>113267210</v>
      </c>
      <c r="F15" s="37"/>
      <c r="G15" s="37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33"/>
      <c r="AZ15" s="13"/>
      <c r="BA15" s="13"/>
      <c r="BB15" s="13"/>
      <c r="BC15" s="13"/>
    </row>
    <row r="16" s="39" customFormat="true" ht="93.75" hidden="false" customHeight="true" outlineLevel="0" collapsed="false">
      <c r="B16" s="40" t="n">
        <v>3719130</v>
      </c>
      <c r="C16" s="40" t="n">
        <v>9130</v>
      </c>
      <c r="D16" s="35" t="s">
        <v>40</v>
      </c>
      <c r="E16" s="41" t="n">
        <f aca="false">E17</f>
        <v>66510000</v>
      </c>
      <c r="F16" s="42" t="e">
        <f aca="false">SUM(#REF!)</f>
        <v>#REF!</v>
      </c>
      <c r="G16" s="42" t="e">
        <f aca="false">SUM(#REF!)</f>
        <v>#REF!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</row>
    <row r="17" s="45" customFormat="true" ht="39" hidden="false" customHeight="true" outlineLevel="0" collapsed="false">
      <c r="B17" s="46" t="s">
        <v>41</v>
      </c>
      <c r="C17" s="47"/>
      <c r="D17" s="48" t="s">
        <v>42</v>
      </c>
      <c r="E17" s="36" t="n">
        <f aca="false">SUM(E18:E63)</f>
        <v>66510000</v>
      </c>
      <c r="F17" s="49"/>
      <c r="G17" s="49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</row>
    <row r="18" customFormat="false" ht="31.15" hidden="false" customHeight="true" outlineLevel="0" collapsed="false">
      <c r="B18" s="52" t="s">
        <v>43</v>
      </c>
      <c r="C18" s="53"/>
      <c r="D18" s="54" t="s">
        <v>44</v>
      </c>
      <c r="E18" s="55" t="n">
        <v>1005900</v>
      </c>
      <c r="F18" s="56"/>
      <c r="G18" s="56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</row>
    <row r="19" customFormat="false" ht="37.9" hidden="false" customHeight="true" outlineLevel="0" collapsed="false">
      <c r="B19" s="52" t="s">
        <v>45</v>
      </c>
      <c r="C19" s="53"/>
      <c r="D19" s="54" t="s">
        <v>46</v>
      </c>
      <c r="E19" s="55" t="n">
        <v>1661400</v>
      </c>
      <c r="F19" s="56"/>
      <c r="G19" s="56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</row>
    <row r="20" customFormat="false" ht="37.15" hidden="false" customHeight="true" outlineLevel="0" collapsed="false">
      <c r="B20" s="52" t="s">
        <v>47</v>
      </c>
      <c r="C20" s="53"/>
      <c r="D20" s="54" t="s">
        <v>48</v>
      </c>
      <c r="E20" s="55" t="n">
        <v>914800</v>
      </c>
      <c r="F20" s="56"/>
      <c r="G20" s="56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</row>
    <row r="21" customFormat="false" ht="25.9" hidden="false" customHeight="true" outlineLevel="0" collapsed="false">
      <c r="B21" s="52" t="s">
        <v>49</v>
      </c>
      <c r="C21" s="53"/>
      <c r="D21" s="54" t="s">
        <v>50</v>
      </c>
      <c r="E21" s="55" t="n">
        <v>1101300</v>
      </c>
      <c r="F21" s="56"/>
      <c r="G21" s="56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</row>
    <row r="22" customFormat="false" ht="30" hidden="false" customHeight="true" outlineLevel="0" collapsed="false">
      <c r="B22" s="52" t="s">
        <v>51</v>
      </c>
      <c r="C22" s="53"/>
      <c r="D22" s="54" t="s">
        <v>52</v>
      </c>
      <c r="E22" s="55" t="n">
        <v>2051500</v>
      </c>
      <c r="F22" s="56"/>
      <c r="G22" s="56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</row>
    <row r="23" customFormat="false" ht="35.45" hidden="false" customHeight="true" outlineLevel="0" collapsed="false">
      <c r="B23" s="52" t="s">
        <v>53</v>
      </c>
      <c r="C23" s="53"/>
      <c r="D23" s="54" t="s">
        <v>54</v>
      </c>
      <c r="E23" s="55" t="n">
        <v>929200</v>
      </c>
      <c r="F23" s="56"/>
      <c r="G23" s="56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</row>
    <row r="24" customFormat="false" ht="33.6" hidden="false" customHeight="true" outlineLevel="0" collapsed="false">
      <c r="B24" s="52" t="s">
        <v>55</v>
      </c>
      <c r="C24" s="53"/>
      <c r="D24" s="54" t="s">
        <v>56</v>
      </c>
      <c r="E24" s="55" t="n">
        <v>995800</v>
      </c>
      <c r="F24" s="56"/>
      <c r="G24" s="56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</row>
    <row r="25" customFormat="false" ht="30" hidden="false" customHeight="true" outlineLevel="0" collapsed="false">
      <c r="B25" s="52" t="s">
        <v>57</v>
      </c>
      <c r="C25" s="53"/>
      <c r="D25" s="54" t="s">
        <v>58</v>
      </c>
      <c r="E25" s="55" t="n">
        <v>1314500</v>
      </c>
      <c r="F25" s="56"/>
      <c r="G25" s="56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</row>
    <row r="26" customFormat="false" ht="33" hidden="false" customHeight="true" outlineLevel="0" collapsed="false">
      <c r="B26" s="52" t="s">
        <v>59</v>
      </c>
      <c r="C26" s="53"/>
      <c r="D26" s="54" t="s">
        <v>60</v>
      </c>
      <c r="E26" s="55" t="n">
        <v>1087400</v>
      </c>
      <c r="F26" s="56"/>
      <c r="G26" s="56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</row>
    <row r="27" customFormat="false" ht="37.15" hidden="false" customHeight="true" outlineLevel="0" collapsed="false">
      <c r="B27" s="52" t="s">
        <v>61</v>
      </c>
      <c r="C27" s="53"/>
      <c r="D27" s="54" t="s">
        <v>62</v>
      </c>
      <c r="E27" s="55" t="n">
        <v>1400900</v>
      </c>
      <c r="F27" s="56"/>
      <c r="G27" s="56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</row>
    <row r="28" customFormat="false" ht="30.6" hidden="false" customHeight="true" outlineLevel="0" collapsed="false">
      <c r="B28" s="52" t="s">
        <v>63</v>
      </c>
      <c r="C28" s="53"/>
      <c r="D28" s="54" t="s">
        <v>64</v>
      </c>
      <c r="E28" s="55" t="n">
        <v>1240700</v>
      </c>
      <c r="F28" s="56"/>
      <c r="G28" s="56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</row>
    <row r="29" customFormat="false" ht="33" hidden="false" customHeight="true" outlineLevel="0" collapsed="false">
      <c r="B29" s="52" t="s">
        <v>65</v>
      </c>
      <c r="C29" s="53"/>
      <c r="D29" s="54" t="s">
        <v>66</v>
      </c>
      <c r="E29" s="55" t="n">
        <v>1218200</v>
      </c>
      <c r="F29" s="56"/>
      <c r="G29" s="56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</row>
    <row r="30" customFormat="false" ht="33" hidden="false" customHeight="true" outlineLevel="0" collapsed="false">
      <c r="B30" s="52" t="s">
        <v>67</v>
      </c>
      <c r="C30" s="53"/>
      <c r="D30" s="54" t="s">
        <v>68</v>
      </c>
      <c r="E30" s="55" t="n">
        <v>960200</v>
      </c>
      <c r="F30" s="56"/>
      <c r="G30" s="56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</row>
    <row r="31" customFormat="false" ht="28.9" hidden="false" customHeight="true" outlineLevel="0" collapsed="false">
      <c r="B31" s="52" t="s">
        <v>69</v>
      </c>
      <c r="C31" s="53"/>
      <c r="D31" s="54" t="s">
        <v>70</v>
      </c>
      <c r="E31" s="55" t="n">
        <v>1505800</v>
      </c>
      <c r="F31" s="56"/>
      <c r="G31" s="56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</row>
    <row r="32" customFormat="false" ht="33" hidden="false" customHeight="true" outlineLevel="0" collapsed="false">
      <c r="B32" s="52" t="s">
        <v>71</v>
      </c>
      <c r="C32" s="53"/>
      <c r="D32" s="54" t="s">
        <v>72</v>
      </c>
      <c r="E32" s="55" t="n">
        <v>1530400</v>
      </c>
      <c r="F32" s="56"/>
      <c r="G32" s="56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</row>
    <row r="33" customFormat="false" ht="30" hidden="false" customHeight="true" outlineLevel="0" collapsed="false">
      <c r="B33" s="52" t="s">
        <v>73</v>
      </c>
      <c r="C33" s="53"/>
      <c r="D33" s="54" t="s">
        <v>74</v>
      </c>
      <c r="E33" s="55" t="n">
        <v>1345800</v>
      </c>
      <c r="F33" s="56"/>
      <c r="G33" s="56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</row>
    <row r="34" customFormat="false" ht="37.15" hidden="false" customHeight="true" outlineLevel="0" collapsed="false">
      <c r="B34" s="52" t="s">
        <v>75</v>
      </c>
      <c r="C34" s="53"/>
      <c r="D34" s="54" t="s">
        <v>76</v>
      </c>
      <c r="E34" s="55" t="n">
        <v>1729400</v>
      </c>
      <c r="F34" s="56"/>
      <c r="G34" s="56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</row>
    <row r="35" customFormat="false" ht="37.9" hidden="false" customHeight="true" outlineLevel="0" collapsed="false">
      <c r="B35" s="52" t="s">
        <v>77</v>
      </c>
      <c r="C35" s="53"/>
      <c r="D35" s="54" t="s">
        <v>78</v>
      </c>
      <c r="E35" s="55" t="n">
        <v>1049900</v>
      </c>
      <c r="F35" s="56"/>
      <c r="G35" s="56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</row>
    <row r="36" customFormat="false" ht="32.45" hidden="false" customHeight="true" outlineLevel="0" collapsed="false">
      <c r="B36" s="52" t="s">
        <v>79</v>
      </c>
      <c r="C36" s="53"/>
      <c r="D36" s="54" t="s">
        <v>80</v>
      </c>
      <c r="E36" s="55" t="n">
        <v>1980000</v>
      </c>
      <c r="F36" s="56"/>
      <c r="G36" s="56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</row>
    <row r="37" customFormat="false" ht="31.9" hidden="false" customHeight="true" outlineLevel="0" collapsed="false">
      <c r="B37" s="52" t="s">
        <v>81</v>
      </c>
      <c r="C37" s="53"/>
      <c r="D37" s="54" t="s">
        <v>82</v>
      </c>
      <c r="E37" s="55" t="n">
        <v>926800</v>
      </c>
      <c r="F37" s="56"/>
      <c r="G37" s="56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</row>
    <row r="38" customFormat="false" ht="37.9" hidden="false" customHeight="true" outlineLevel="0" collapsed="false">
      <c r="B38" s="52" t="s">
        <v>83</v>
      </c>
      <c r="C38" s="53"/>
      <c r="D38" s="54" t="s">
        <v>84</v>
      </c>
      <c r="E38" s="55" t="n">
        <v>935000</v>
      </c>
      <c r="F38" s="56"/>
      <c r="G38" s="56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</row>
    <row r="39" customFormat="false" ht="27" hidden="false" customHeight="true" outlineLevel="0" collapsed="false">
      <c r="B39" s="52" t="s">
        <v>85</v>
      </c>
      <c r="C39" s="53"/>
      <c r="D39" s="54" t="s">
        <v>86</v>
      </c>
      <c r="E39" s="55" t="n">
        <v>677300</v>
      </c>
      <c r="F39" s="56"/>
      <c r="G39" s="56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</row>
    <row r="40" customFormat="false" ht="28.9" hidden="false" customHeight="true" outlineLevel="0" collapsed="false">
      <c r="B40" s="52" t="s">
        <v>87</v>
      </c>
      <c r="C40" s="53"/>
      <c r="D40" s="54" t="s">
        <v>88</v>
      </c>
      <c r="E40" s="55" t="n">
        <v>1505600</v>
      </c>
      <c r="F40" s="56"/>
      <c r="G40" s="56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</row>
    <row r="41" customFormat="false" ht="31.15" hidden="false" customHeight="true" outlineLevel="0" collapsed="false">
      <c r="B41" s="52" t="s">
        <v>89</v>
      </c>
      <c r="C41" s="53"/>
      <c r="D41" s="54" t="s">
        <v>90</v>
      </c>
      <c r="E41" s="55" t="n">
        <v>1097000</v>
      </c>
      <c r="F41" s="56"/>
      <c r="G41" s="56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</row>
    <row r="42" customFormat="false" ht="30.6" hidden="false" customHeight="true" outlineLevel="0" collapsed="false">
      <c r="B42" s="52" t="s">
        <v>91</v>
      </c>
      <c r="C42" s="53"/>
      <c r="D42" s="54" t="s">
        <v>92</v>
      </c>
      <c r="E42" s="55" t="n">
        <v>1395800</v>
      </c>
      <c r="F42" s="56"/>
      <c r="G42" s="56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</row>
    <row r="43" customFormat="false" ht="28.9" hidden="false" customHeight="true" outlineLevel="0" collapsed="false">
      <c r="B43" s="52" t="s">
        <v>93</v>
      </c>
      <c r="C43" s="53"/>
      <c r="D43" s="54" t="s">
        <v>94</v>
      </c>
      <c r="E43" s="55" t="n">
        <v>1038300</v>
      </c>
      <c r="F43" s="56"/>
      <c r="G43" s="56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</row>
    <row r="44" customFormat="false" ht="34.15" hidden="false" customHeight="true" outlineLevel="0" collapsed="false">
      <c r="B44" s="52" t="s">
        <v>95</v>
      </c>
      <c r="C44" s="53"/>
      <c r="D44" s="54" t="s">
        <v>96</v>
      </c>
      <c r="E44" s="55" t="n">
        <v>904300</v>
      </c>
      <c r="F44" s="56"/>
      <c r="G44" s="56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</row>
    <row r="45" customFormat="false" ht="31.9" hidden="false" customHeight="true" outlineLevel="0" collapsed="false">
      <c r="B45" s="52" t="s">
        <v>97</v>
      </c>
      <c r="C45" s="53"/>
      <c r="D45" s="54" t="s">
        <v>98</v>
      </c>
      <c r="E45" s="55" t="n">
        <v>942300</v>
      </c>
      <c r="F45" s="56"/>
      <c r="G45" s="56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</row>
    <row r="46" customFormat="false" ht="37.9" hidden="false" customHeight="true" outlineLevel="0" collapsed="false">
      <c r="B46" s="52" t="s">
        <v>99</v>
      </c>
      <c r="C46" s="53"/>
      <c r="D46" s="54" t="s">
        <v>100</v>
      </c>
      <c r="E46" s="55" t="n">
        <v>894100</v>
      </c>
      <c r="F46" s="56"/>
      <c r="G46" s="56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</row>
    <row r="47" customFormat="false" ht="31.15" hidden="false" customHeight="true" outlineLevel="0" collapsed="false">
      <c r="B47" s="52" t="s">
        <v>101</v>
      </c>
      <c r="C47" s="53"/>
      <c r="D47" s="54" t="s">
        <v>102</v>
      </c>
      <c r="E47" s="55" t="n">
        <v>1809900</v>
      </c>
      <c r="F47" s="56"/>
      <c r="G47" s="56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</row>
    <row r="48" customFormat="false" ht="42.6" hidden="false" customHeight="true" outlineLevel="0" collapsed="false">
      <c r="B48" s="52" t="s">
        <v>103</v>
      </c>
      <c r="C48" s="53"/>
      <c r="D48" s="54" t="s">
        <v>104</v>
      </c>
      <c r="E48" s="55" t="n">
        <v>2263700</v>
      </c>
      <c r="F48" s="56"/>
      <c r="G48" s="56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</row>
    <row r="49" customFormat="false" ht="42.6" hidden="false" customHeight="true" outlineLevel="0" collapsed="false">
      <c r="B49" s="52" t="s">
        <v>105</v>
      </c>
      <c r="C49" s="53"/>
      <c r="D49" s="54" t="s">
        <v>106</v>
      </c>
      <c r="E49" s="55" t="n">
        <v>920400</v>
      </c>
      <c r="F49" s="56"/>
      <c r="G49" s="56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</row>
    <row r="50" customFormat="false" ht="42.6" hidden="false" customHeight="true" outlineLevel="0" collapsed="false">
      <c r="B50" s="52" t="s">
        <v>107</v>
      </c>
      <c r="C50" s="53"/>
      <c r="D50" s="54" t="s">
        <v>108</v>
      </c>
      <c r="E50" s="55" t="n">
        <v>1610300</v>
      </c>
      <c r="F50" s="56"/>
      <c r="G50" s="56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</row>
    <row r="51" customFormat="false" ht="42.6" hidden="false" customHeight="true" outlineLevel="0" collapsed="false">
      <c r="B51" s="52" t="s">
        <v>109</v>
      </c>
      <c r="C51" s="53"/>
      <c r="D51" s="54" t="s">
        <v>110</v>
      </c>
      <c r="E51" s="55" t="n">
        <v>2847300</v>
      </c>
      <c r="F51" s="56"/>
      <c r="G51" s="56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</row>
    <row r="52" customFormat="false" ht="42.6" hidden="false" customHeight="true" outlineLevel="0" collapsed="false">
      <c r="B52" s="52" t="s">
        <v>111</v>
      </c>
      <c r="C52" s="53"/>
      <c r="D52" s="54" t="s">
        <v>112</v>
      </c>
      <c r="E52" s="55" t="n">
        <v>2606000</v>
      </c>
      <c r="F52" s="56"/>
      <c r="G52" s="56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</row>
    <row r="53" customFormat="false" ht="42.6" hidden="false" customHeight="true" outlineLevel="0" collapsed="false">
      <c r="B53" s="52" t="s">
        <v>113</v>
      </c>
      <c r="C53" s="53"/>
      <c r="D53" s="54" t="s">
        <v>114</v>
      </c>
      <c r="E53" s="55" t="n">
        <v>1558000</v>
      </c>
      <c r="F53" s="56"/>
      <c r="G53" s="56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</row>
    <row r="54" customFormat="false" ht="42.6" hidden="false" customHeight="true" outlineLevel="0" collapsed="false">
      <c r="B54" s="52" t="s">
        <v>115</v>
      </c>
      <c r="C54" s="53"/>
      <c r="D54" s="54" t="s">
        <v>116</v>
      </c>
      <c r="E54" s="55" t="n">
        <v>935600</v>
      </c>
      <c r="F54" s="56"/>
      <c r="G54" s="56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</row>
    <row r="55" customFormat="false" ht="42.6" hidden="false" customHeight="true" outlineLevel="0" collapsed="false">
      <c r="B55" s="52" t="s">
        <v>117</v>
      </c>
      <c r="C55" s="53"/>
      <c r="D55" s="54" t="s">
        <v>118</v>
      </c>
      <c r="E55" s="55" t="n">
        <v>964800</v>
      </c>
      <c r="F55" s="56"/>
      <c r="G55" s="56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</row>
    <row r="56" customFormat="false" ht="42.6" hidden="false" customHeight="true" outlineLevel="0" collapsed="false">
      <c r="B56" s="52" t="s">
        <v>119</v>
      </c>
      <c r="C56" s="53"/>
      <c r="D56" s="54" t="s">
        <v>120</v>
      </c>
      <c r="E56" s="55" t="n">
        <v>1850900</v>
      </c>
      <c r="F56" s="56"/>
      <c r="G56" s="56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</row>
    <row r="57" customFormat="false" ht="42.6" hidden="false" customHeight="true" outlineLevel="0" collapsed="false">
      <c r="B57" s="52" t="s">
        <v>121</v>
      </c>
      <c r="C57" s="53"/>
      <c r="D57" s="54" t="s">
        <v>122</v>
      </c>
      <c r="E57" s="55" t="n">
        <v>2337300</v>
      </c>
      <c r="F57" s="56"/>
      <c r="G57" s="56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</row>
    <row r="58" customFormat="false" ht="42.75" hidden="false" customHeight="true" outlineLevel="0" collapsed="false">
      <c r="B58" s="52" t="s">
        <v>123</v>
      </c>
      <c r="C58" s="53"/>
      <c r="D58" s="54" t="s">
        <v>124</v>
      </c>
      <c r="E58" s="55" t="n">
        <v>1706000</v>
      </c>
      <c r="F58" s="56"/>
      <c r="G58" s="56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</row>
    <row r="59" customFormat="false" ht="42.6" hidden="false" customHeight="true" outlineLevel="0" collapsed="false">
      <c r="B59" s="52" t="s">
        <v>125</v>
      </c>
      <c r="C59" s="53"/>
      <c r="D59" s="54" t="s">
        <v>126</v>
      </c>
      <c r="E59" s="55" t="n">
        <v>2957700</v>
      </c>
      <c r="F59" s="56"/>
      <c r="G59" s="56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</row>
    <row r="60" customFormat="false" ht="42.6" hidden="false" customHeight="true" outlineLevel="0" collapsed="false">
      <c r="B60" s="52" t="s">
        <v>127</v>
      </c>
      <c r="C60" s="53"/>
      <c r="D60" s="54" t="s">
        <v>128</v>
      </c>
      <c r="E60" s="55" t="n">
        <v>2414400</v>
      </c>
      <c r="F60" s="56"/>
      <c r="G60" s="56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</row>
    <row r="61" customFormat="false" ht="42.6" hidden="false" customHeight="true" outlineLevel="0" collapsed="false">
      <c r="B61" s="52" t="s">
        <v>129</v>
      </c>
      <c r="C61" s="53"/>
      <c r="D61" s="54" t="s">
        <v>130</v>
      </c>
      <c r="E61" s="55" t="n">
        <v>1969100</v>
      </c>
      <c r="F61" s="56"/>
      <c r="G61" s="56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</row>
    <row r="62" customFormat="false" ht="42.6" hidden="false" customHeight="true" outlineLevel="0" collapsed="false">
      <c r="B62" s="52" t="s">
        <v>131</v>
      </c>
      <c r="C62" s="53"/>
      <c r="D62" s="54" t="s">
        <v>132</v>
      </c>
      <c r="E62" s="55" t="n">
        <v>844500</v>
      </c>
      <c r="F62" s="56"/>
      <c r="G62" s="56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</row>
    <row r="63" customFormat="false" ht="42.6" hidden="false" customHeight="true" outlineLevel="0" collapsed="false">
      <c r="B63" s="52" t="s">
        <v>133</v>
      </c>
      <c r="C63" s="53"/>
      <c r="D63" s="54" t="s">
        <v>134</v>
      </c>
      <c r="E63" s="55" t="n">
        <v>1574500</v>
      </c>
      <c r="F63" s="56"/>
      <c r="G63" s="56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</row>
    <row r="64" customFormat="false" ht="42.6" hidden="false" customHeight="true" outlineLevel="0" collapsed="false">
      <c r="B64" s="40" t="n">
        <v>3719150</v>
      </c>
      <c r="C64" s="40" t="n">
        <v>9150</v>
      </c>
      <c r="D64" s="35" t="s">
        <v>135</v>
      </c>
      <c r="E64" s="41" t="n">
        <v>1500000</v>
      </c>
      <c r="F64" s="56"/>
      <c r="G64" s="56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</row>
    <row r="65" customFormat="false" ht="94.15" hidden="false" customHeight="true" outlineLevel="0" collapsed="false">
      <c r="B65" s="58" t="s">
        <v>136</v>
      </c>
      <c r="C65" s="40" t="n">
        <v>9310</v>
      </c>
      <c r="D65" s="35" t="s">
        <v>137</v>
      </c>
      <c r="E65" s="36" t="n">
        <f aca="false">SUM(E66:E66)</f>
        <v>26532400</v>
      </c>
      <c r="F65" s="56"/>
      <c r="G65" s="56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</row>
    <row r="66" customFormat="false" ht="42.75" hidden="false" customHeight="true" outlineLevel="0" collapsed="false">
      <c r="B66" s="46" t="s">
        <v>41</v>
      </c>
      <c r="C66" s="47"/>
      <c r="D66" s="48" t="s">
        <v>42</v>
      </c>
      <c r="E66" s="36" t="n">
        <f aca="false">SUM(E67:E89)</f>
        <v>26532400</v>
      </c>
      <c r="F66" s="56"/>
      <c r="G66" s="56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</row>
    <row r="67" customFormat="false" ht="42.75" hidden="false" customHeight="true" outlineLevel="0" collapsed="false">
      <c r="B67" s="52" t="s">
        <v>43</v>
      </c>
      <c r="C67" s="53"/>
      <c r="D67" s="54" t="s">
        <v>44</v>
      </c>
      <c r="E67" s="55" t="n">
        <v>810200</v>
      </c>
      <c r="F67" s="56"/>
      <c r="G67" s="56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</row>
    <row r="68" customFormat="false" ht="42.75" hidden="false" customHeight="true" outlineLevel="0" collapsed="false">
      <c r="B68" s="52" t="s">
        <v>51</v>
      </c>
      <c r="C68" s="53"/>
      <c r="D68" s="54" t="s">
        <v>52</v>
      </c>
      <c r="E68" s="55" t="n">
        <v>915700</v>
      </c>
      <c r="F68" s="56"/>
      <c r="G68" s="56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</row>
    <row r="69" customFormat="false" ht="42.75" hidden="false" customHeight="true" outlineLevel="0" collapsed="false">
      <c r="B69" s="52" t="s">
        <v>71</v>
      </c>
      <c r="C69" s="53"/>
      <c r="D69" s="54" t="s">
        <v>72</v>
      </c>
      <c r="E69" s="55" t="n">
        <v>1006700</v>
      </c>
      <c r="F69" s="56"/>
      <c r="G69" s="56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</row>
    <row r="70" customFormat="false" ht="42.75" hidden="false" customHeight="true" outlineLevel="0" collapsed="false">
      <c r="B70" s="52" t="s">
        <v>75</v>
      </c>
      <c r="C70" s="53"/>
      <c r="D70" s="54" t="s">
        <v>76</v>
      </c>
      <c r="E70" s="55" t="n">
        <v>664700</v>
      </c>
      <c r="F70" s="56"/>
      <c r="G70" s="56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</row>
    <row r="71" customFormat="false" ht="42.75" hidden="false" customHeight="true" outlineLevel="0" collapsed="false">
      <c r="B71" s="52" t="s">
        <v>138</v>
      </c>
      <c r="C71" s="53"/>
      <c r="D71" s="54" t="s">
        <v>139</v>
      </c>
      <c r="E71" s="55" t="n">
        <v>1402700</v>
      </c>
      <c r="F71" s="56"/>
      <c r="G71" s="56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</row>
    <row r="72" customFormat="false" ht="42.75" hidden="false" customHeight="true" outlineLevel="0" collapsed="false">
      <c r="B72" s="52" t="s">
        <v>140</v>
      </c>
      <c r="C72" s="53"/>
      <c r="D72" s="54" t="s">
        <v>141</v>
      </c>
      <c r="E72" s="55" t="n">
        <v>957500</v>
      </c>
      <c r="F72" s="56"/>
      <c r="G72" s="56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</row>
    <row r="73" customFormat="false" ht="42.75" hidden="false" customHeight="true" outlineLevel="0" collapsed="false">
      <c r="B73" s="52" t="s">
        <v>142</v>
      </c>
      <c r="C73" s="53"/>
      <c r="D73" s="54" t="s">
        <v>143</v>
      </c>
      <c r="E73" s="55" t="n">
        <v>2026900</v>
      </c>
      <c r="F73" s="56"/>
      <c r="G73" s="56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</row>
    <row r="74" customFormat="false" ht="42.75" hidden="false" customHeight="true" outlineLevel="0" collapsed="false">
      <c r="B74" s="52" t="s">
        <v>144</v>
      </c>
      <c r="C74" s="53"/>
      <c r="D74" s="54" t="s">
        <v>145</v>
      </c>
      <c r="E74" s="55" t="n">
        <v>1397400</v>
      </c>
      <c r="F74" s="56"/>
      <c r="G74" s="56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</row>
    <row r="75" customFormat="false" ht="42.75" hidden="false" customHeight="true" outlineLevel="0" collapsed="false">
      <c r="B75" s="52" t="s">
        <v>99</v>
      </c>
      <c r="C75" s="53"/>
      <c r="D75" s="54" t="s">
        <v>100</v>
      </c>
      <c r="E75" s="55" t="n">
        <v>1239800</v>
      </c>
      <c r="F75" s="56"/>
      <c r="G75" s="56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</row>
    <row r="76" customFormat="false" ht="42.75" hidden="false" customHeight="true" outlineLevel="0" collapsed="false">
      <c r="B76" s="52" t="s">
        <v>146</v>
      </c>
      <c r="C76" s="59"/>
      <c r="D76" s="54" t="s">
        <v>147</v>
      </c>
      <c r="E76" s="55" t="n">
        <v>1013000</v>
      </c>
      <c r="F76" s="56"/>
      <c r="G76" s="56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</row>
    <row r="77" customFormat="false" ht="42.75" hidden="false" customHeight="true" outlineLevel="0" collapsed="false">
      <c r="B77" s="52" t="s">
        <v>101</v>
      </c>
      <c r="C77" s="59"/>
      <c r="D77" s="54" t="s">
        <v>102</v>
      </c>
      <c r="E77" s="55" t="n">
        <v>1013400</v>
      </c>
      <c r="F77" s="56"/>
      <c r="G77" s="56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</row>
    <row r="78" customFormat="false" ht="42.75" hidden="false" customHeight="true" outlineLevel="0" collapsed="false">
      <c r="B78" s="52" t="s">
        <v>103</v>
      </c>
      <c r="C78" s="59"/>
      <c r="D78" s="54" t="s">
        <v>104</v>
      </c>
      <c r="E78" s="55" t="n">
        <v>1216100</v>
      </c>
      <c r="F78" s="56"/>
      <c r="G78" s="56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</row>
    <row r="79" customFormat="false" ht="42.75" hidden="false" customHeight="true" outlineLevel="0" collapsed="false">
      <c r="B79" s="52" t="s">
        <v>107</v>
      </c>
      <c r="C79" s="59"/>
      <c r="D79" s="54" t="s">
        <v>108</v>
      </c>
      <c r="E79" s="55" t="n">
        <v>1044900</v>
      </c>
      <c r="F79" s="56"/>
      <c r="G79" s="56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</row>
    <row r="80" customFormat="false" ht="42.75" hidden="false" customHeight="true" outlineLevel="0" collapsed="false">
      <c r="B80" s="52" t="s">
        <v>109</v>
      </c>
      <c r="C80" s="59"/>
      <c r="D80" s="54" t="s">
        <v>110</v>
      </c>
      <c r="E80" s="55" t="n">
        <v>1021500</v>
      </c>
      <c r="F80" s="56"/>
      <c r="G80" s="56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</row>
    <row r="81" customFormat="false" ht="42.75" hidden="false" customHeight="true" outlineLevel="0" collapsed="false">
      <c r="B81" s="52" t="s">
        <v>111</v>
      </c>
      <c r="C81" s="59"/>
      <c r="D81" s="54" t="s">
        <v>112</v>
      </c>
      <c r="E81" s="55" t="n">
        <v>1022400</v>
      </c>
      <c r="F81" s="56"/>
      <c r="G81" s="56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</row>
    <row r="82" customFormat="false" ht="42.75" hidden="false" customHeight="true" outlineLevel="0" collapsed="false">
      <c r="B82" s="52" t="s">
        <v>148</v>
      </c>
      <c r="C82" s="59"/>
      <c r="D82" s="54" t="s">
        <v>149</v>
      </c>
      <c r="E82" s="55" t="n">
        <v>1852700</v>
      </c>
      <c r="F82" s="56"/>
      <c r="G82" s="56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</row>
    <row r="83" customFormat="false" ht="42.75" hidden="false" customHeight="true" outlineLevel="0" collapsed="false">
      <c r="B83" s="52" t="s">
        <v>121</v>
      </c>
      <c r="C83" s="59"/>
      <c r="D83" s="54" t="s">
        <v>122</v>
      </c>
      <c r="E83" s="55" t="n">
        <v>1398300</v>
      </c>
      <c r="F83" s="56"/>
      <c r="G83" s="56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</row>
    <row r="84" customFormat="false" ht="42.75" hidden="false" customHeight="true" outlineLevel="0" collapsed="false">
      <c r="B84" s="52" t="s">
        <v>150</v>
      </c>
      <c r="C84" s="53"/>
      <c r="D84" s="54" t="s">
        <v>151</v>
      </c>
      <c r="E84" s="55" t="n">
        <v>1122200</v>
      </c>
      <c r="F84" s="56"/>
      <c r="G84" s="56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</row>
    <row r="85" customFormat="false" ht="42.75" hidden="false" customHeight="true" outlineLevel="0" collapsed="false">
      <c r="B85" s="52" t="s">
        <v>123</v>
      </c>
      <c r="C85" s="53"/>
      <c r="D85" s="54" t="s">
        <v>124</v>
      </c>
      <c r="E85" s="55" t="n">
        <v>1498000</v>
      </c>
      <c r="F85" s="56"/>
      <c r="G85" s="56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</row>
    <row r="86" customFormat="false" ht="42.75" hidden="false" customHeight="true" outlineLevel="0" collapsed="false">
      <c r="B86" s="52" t="s">
        <v>125</v>
      </c>
      <c r="C86" s="53"/>
      <c r="D86" s="54" t="s">
        <v>126</v>
      </c>
      <c r="E86" s="55" t="n">
        <v>726800</v>
      </c>
      <c r="F86" s="56"/>
      <c r="G86" s="56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</row>
    <row r="87" customFormat="false" ht="42.75" hidden="false" customHeight="true" outlineLevel="0" collapsed="false">
      <c r="B87" s="52" t="s">
        <v>127</v>
      </c>
      <c r="C87" s="53"/>
      <c r="D87" s="54" t="s">
        <v>128</v>
      </c>
      <c r="E87" s="55" t="n">
        <v>1418900</v>
      </c>
      <c r="F87" s="56"/>
      <c r="G87" s="56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</row>
    <row r="88" customFormat="false" ht="42.75" hidden="false" customHeight="true" outlineLevel="0" collapsed="false">
      <c r="B88" s="52" t="s">
        <v>129</v>
      </c>
      <c r="C88" s="53"/>
      <c r="D88" s="54" t="s">
        <v>130</v>
      </c>
      <c r="E88" s="55" t="n">
        <v>563300</v>
      </c>
      <c r="F88" s="56"/>
      <c r="G88" s="56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</row>
    <row r="89" customFormat="false" ht="42.75" hidden="false" customHeight="true" outlineLevel="0" collapsed="false">
      <c r="B89" s="52" t="s">
        <v>133</v>
      </c>
      <c r="C89" s="53"/>
      <c r="D89" s="54" t="s">
        <v>134</v>
      </c>
      <c r="E89" s="55" t="n">
        <v>1199300</v>
      </c>
      <c r="F89" s="56"/>
      <c r="G89" s="56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</row>
    <row r="90" customFormat="false" ht="97.15" hidden="false" customHeight="true" outlineLevel="0" collapsed="false">
      <c r="B90" s="58" t="s">
        <v>136</v>
      </c>
      <c r="C90" s="40" t="n">
        <v>9310</v>
      </c>
      <c r="D90" s="35" t="s">
        <v>152</v>
      </c>
      <c r="E90" s="36" t="n">
        <f aca="false">E91</f>
        <v>14393900</v>
      </c>
      <c r="F90" s="56"/>
      <c r="G90" s="56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</row>
    <row r="91" customFormat="false" ht="42.75" hidden="false" customHeight="true" outlineLevel="0" collapsed="false">
      <c r="B91" s="46" t="s">
        <v>41</v>
      </c>
      <c r="C91" s="60"/>
      <c r="D91" s="48" t="s">
        <v>42</v>
      </c>
      <c r="E91" s="36" t="n">
        <f aca="false">E92+E93</f>
        <v>14393900</v>
      </c>
      <c r="F91" s="56"/>
      <c r="G91" s="56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</row>
    <row r="92" customFormat="false" ht="42.75" hidden="false" customHeight="true" outlineLevel="0" collapsed="false">
      <c r="B92" s="52" t="s">
        <v>138</v>
      </c>
      <c r="C92" s="59"/>
      <c r="D92" s="54" t="s">
        <v>139</v>
      </c>
      <c r="E92" s="55" t="n">
        <v>512700</v>
      </c>
      <c r="F92" s="56"/>
      <c r="G92" s="56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</row>
    <row r="93" customFormat="false" ht="42.75" hidden="false" customHeight="true" outlineLevel="0" collapsed="false">
      <c r="B93" s="52" t="s">
        <v>144</v>
      </c>
      <c r="C93" s="59"/>
      <c r="D93" s="54" t="s">
        <v>145</v>
      </c>
      <c r="E93" s="55" t="n">
        <v>13881200</v>
      </c>
      <c r="F93" s="56"/>
      <c r="G93" s="56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</row>
    <row r="94" s="45" customFormat="true" ht="27.75" hidden="false" customHeight="true" outlineLevel="0" collapsed="false">
      <c r="B94" s="40" t="s">
        <v>153</v>
      </c>
      <c r="C94" s="40" t="n">
        <v>9770</v>
      </c>
      <c r="D94" s="35" t="s">
        <v>154</v>
      </c>
      <c r="E94" s="36" t="n">
        <f aca="false">SUM(E95+E159+E223+E254)</f>
        <v>4330910</v>
      </c>
      <c r="F94" s="61" t="n">
        <f aca="false">F95+F98+F100+F102+F107+F110+F112+F114+F116+F125+F127+F129+F132+F134+F137+F140+F142+F144+F146+F153+F155+F157+F159+F161+F163+F167+F169</f>
        <v>6234.13579</v>
      </c>
      <c r="G94" s="61" t="n">
        <f aca="false">G95+G98+G100+G102+G107+G110+G112+G116+G125+G127+G129+G132+G134+G137+G140+G142+G144+G146+G153+G155+G157+G159+G161+G163+G167+G169</f>
        <v>2642856.86421</v>
      </c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</row>
    <row r="95" s="45" customFormat="true" ht="75" hidden="false" customHeight="true" outlineLevel="0" collapsed="false">
      <c r="B95" s="62"/>
      <c r="C95" s="62"/>
      <c r="D95" s="35" t="s">
        <v>155</v>
      </c>
      <c r="E95" s="36" t="n">
        <f aca="false">E96</f>
        <v>800000</v>
      </c>
      <c r="F95" s="63" t="n">
        <f aca="false">SUM(F96:F97)</f>
        <v>54</v>
      </c>
      <c r="G95" s="63" t="n">
        <f aca="false">SUM(G96:G97)</f>
        <v>813366</v>
      </c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</row>
    <row r="96" s="45" customFormat="true" ht="36.75" hidden="false" customHeight="true" outlineLevel="0" collapsed="false">
      <c r="B96" s="46" t="s">
        <v>41</v>
      </c>
      <c r="C96" s="60"/>
      <c r="D96" s="48" t="s">
        <v>42</v>
      </c>
      <c r="E96" s="36" t="n">
        <f aca="false">SUM(E97:E158)</f>
        <v>800000</v>
      </c>
      <c r="F96" s="49" t="n">
        <f aca="false">SUM(H96:BC96)</f>
        <v>50</v>
      </c>
      <c r="G96" s="49" t="n">
        <f aca="false">E96-F96</f>
        <v>799950</v>
      </c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64" t="n">
        <v>50</v>
      </c>
      <c r="AY96" s="51"/>
      <c r="AZ96" s="51"/>
      <c r="BA96" s="51"/>
      <c r="BB96" s="51"/>
      <c r="BC96" s="51"/>
    </row>
    <row r="97" customFormat="false" ht="26.25" hidden="false" customHeight="true" outlineLevel="0" collapsed="false">
      <c r="B97" s="52" t="s">
        <v>43</v>
      </c>
      <c r="C97" s="59"/>
      <c r="D97" s="54" t="s">
        <v>44</v>
      </c>
      <c r="E97" s="55" t="n">
        <v>13420</v>
      </c>
      <c r="F97" s="56" t="n">
        <f aca="false">SUM(H97:BC97)</f>
        <v>4</v>
      </c>
      <c r="G97" s="56" t="n">
        <f aca="false">E97-F97</f>
        <v>13416</v>
      </c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33" t="n">
        <v>4</v>
      </c>
      <c r="AY97" s="13"/>
      <c r="AZ97" s="13"/>
      <c r="BA97" s="13"/>
      <c r="BB97" s="13"/>
      <c r="BC97" s="13"/>
    </row>
    <row r="98" customFormat="false" ht="35.45" hidden="false" customHeight="true" outlineLevel="0" collapsed="false">
      <c r="B98" s="52" t="s">
        <v>45</v>
      </c>
      <c r="C98" s="59"/>
      <c r="D98" s="54" t="s">
        <v>46</v>
      </c>
      <c r="E98" s="55" t="n">
        <v>15290</v>
      </c>
      <c r="F98" s="65" t="n">
        <f aca="false">SUM(F99:F99)</f>
        <v>100</v>
      </c>
      <c r="G98" s="65" t="n">
        <f aca="false">SUM(G99:G99)</f>
        <v>13256</v>
      </c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</row>
    <row r="99" customFormat="false" ht="43.9" hidden="false" customHeight="true" outlineLevel="0" collapsed="false">
      <c r="B99" s="52" t="s">
        <v>47</v>
      </c>
      <c r="C99" s="59"/>
      <c r="D99" s="54" t="s">
        <v>48</v>
      </c>
      <c r="E99" s="55" t="n">
        <v>13356</v>
      </c>
      <c r="F99" s="56" t="n">
        <f aca="false">SUM(H99:BC99)</f>
        <v>100</v>
      </c>
      <c r="G99" s="56" t="n">
        <f aca="false">E99-F99</f>
        <v>13256</v>
      </c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13"/>
      <c r="AM99" s="13"/>
      <c r="AN99" s="13"/>
      <c r="AO99" s="13"/>
      <c r="AP99" s="13"/>
      <c r="AQ99" s="13"/>
      <c r="AR99" s="13"/>
      <c r="AS99" s="33" t="n">
        <v>100</v>
      </c>
      <c r="AT99" s="13"/>
      <c r="AU99" s="13"/>
      <c r="AV99" s="13"/>
      <c r="AW99" s="13"/>
      <c r="AX99" s="13"/>
      <c r="AY99" s="13"/>
      <c r="AZ99" s="13"/>
      <c r="BA99" s="13"/>
      <c r="BB99" s="13"/>
      <c r="BC99" s="13"/>
    </row>
    <row r="100" customFormat="false" ht="26.25" hidden="false" customHeight="true" outlineLevel="0" collapsed="false">
      <c r="B100" s="52" t="s">
        <v>49</v>
      </c>
      <c r="C100" s="59"/>
      <c r="D100" s="54" t="s">
        <v>50</v>
      </c>
      <c r="E100" s="55" t="n">
        <v>6550</v>
      </c>
      <c r="F100" s="65" t="n">
        <f aca="false">SUM(F101:F101)</f>
        <v>118.643</v>
      </c>
      <c r="G100" s="65" t="n">
        <f aca="false">SUM(G101:G101)</f>
        <v>13237.357</v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</row>
    <row r="101" customFormat="false" ht="26.25" hidden="false" customHeight="true" outlineLevel="0" collapsed="false">
      <c r="B101" s="52" t="s">
        <v>51</v>
      </c>
      <c r="C101" s="59"/>
      <c r="D101" s="54" t="s">
        <v>52</v>
      </c>
      <c r="E101" s="55" t="n">
        <v>13356</v>
      </c>
      <c r="F101" s="56" t="n">
        <f aca="false">SUM(H101:BC101)</f>
        <v>118.643</v>
      </c>
      <c r="G101" s="56" t="n">
        <f aca="false">E101-F101</f>
        <v>13237.357</v>
      </c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66" t="n">
        <v>118.643</v>
      </c>
      <c r="BB101" s="13"/>
      <c r="BC101" s="13"/>
    </row>
    <row r="102" customFormat="false" ht="36.6" hidden="false" customHeight="true" outlineLevel="0" collapsed="false">
      <c r="B102" s="52" t="s">
        <v>53</v>
      </c>
      <c r="C102" s="59"/>
      <c r="D102" s="54" t="s">
        <v>54</v>
      </c>
      <c r="E102" s="55" t="n">
        <v>13356</v>
      </c>
      <c r="F102" s="65" t="n">
        <f aca="false">SUM(F103:F106)</f>
        <v>325</v>
      </c>
      <c r="G102" s="65" t="n">
        <f aca="false">SUM(G103:G106)</f>
        <v>53675</v>
      </c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</row>
    <row r="103" customFormat="false" ht="26.25" hidden="false" customHeight="true" outlineLevel="0" collapsed="false">
      <c r="B103" s="52" t="s">
        <v>55</v>
      </c>
      <c r="C103" s="59"/>
      <c r="D103" s="54" t="s">
        <v>56</v>
      </c>
      <c r="E103" s="55" t="n">
        <v>13420</v>
      </c>
      <c r="F103" s="56" t="n">
        <f aca="false">SUM(H103:BC103)</f>
        <v>130</v>
      </c>
      <c r="G103" s="56" t="n">
        <f aca="false">E103-F103</f>
        <v>13290</v>
      </c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 t="n">
        <v>130</v>
      </c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</row>
    <row r="104" customFormat="false" ht="26.25" hidden="false" customHeight="true" outlineLevel="0" collapsed="false">
      <c r="B104" s="52" t="s">
        <v>57</v>
      </c>
      <c r="C104" s="59"/>
      <c r="D104" s="54" t="s">
        <v>58</v>
      </c>
      <c r="E104" s="55" t="n">
        <v>10000</v>
      </c>
      <c r="F104" s="56" t="n">
        <f aca="false">SUM(H104:BC104)</f>
        <v>0</v>
      </c>
      <c r="G104" s="56" t="n">
        <f aca="false">E104-F104</f>
        <v>10000</v>
      </c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</row>
    <row r="105" customFormat="false" ht="26.25" hidden="false" customHeight="true" outlineLevel="0" collapsed="false">
      <c r="B105" s="52" t="s">
        <v>59</v>
      </c>
      <c r="C105" s="59"/>
      <c r="D105" s="54" t="s">
        <v>60</v>
      </c>
      <c r="E105" s="55" t="n">
        <v>15290</v>
      </c>
      <c r="F105" s="56" t="n">
        <f aca="false">SUM(H105:BC105)</f>
        <v>0</v>
      </c>
      <c r="G105" s="56" t="n">
        <f aca="false">E105-F105</f>
        <v>15290</v>
      </c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</row>
    <row r="106" customFormat="false" ht="43.9" hidden="false" customHeight="true" outlineLevel="0" collapsed="false">
      <c r="B106" s="52" t="s">
        <v>61</v>
      </c>
      <c r="C106" s="59"/>
      <c r="D106" s="54" t="s">
        <v>62</v>
      </c>
      <c r="E106" s="55" t="n">
        <v>15290</v>
      </c>
      <c r="F106" s="56" t="n">
        <f aca="false">SUM(H106:BC106)</f>
        <v>195</v>
      </c>
      <c r="G106" s="56" t="n">
        <f aca="false">E106-F106</f>
        <v>15095</v>
      </c>
      <c r="H106" s="57"/>
      <c r="I106" s="57"/>
      <c r="J106" s="57"/>
      <c r="K106" s="57"/>
      <c r="L106" s="57"/>
      <c r="M106" s="57"/>
      <c r="N106" s="57"/>
      <c r="O106" s="57" t="n">
        <v>195</v>
      </c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</row>
    <row r="107" customFormat="false" ht="26.25" hidden="false" customHeight="true" outlineLevel="0" collapsed="false">
      <c r="B107" s="52" t="s">
        <v>63</v>
      </c>
      <c r="C107" s="59"/>
      <c r="D107" s="54" t="s">
        <v>64</v>
      </c>
      <c r="E107" s="55" t="n">
        <v>15290</v>
      </c>
      <c r="F107" s="65" t="n">
        <f aca="false">F108+F109</f>
        <v>215</v>
      </c>
      <c r="G107" s="65" t="n">
        <f aca="false">G108+G109</f>
        <v>20417</v>
      </c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</row>
    <row r="108" customFormat="false" ht="26.25" hidden="false" customHeight="true" outlineLevel="0" collapsed="false">
      <c r="B108" s="52" t="s">
        <v>65</v>
      </c>
      <c r="C108" s="59"/>
      <c r="D108" s="54" t="s">
        <v>66</v>
      </c>
      <c r="E108" s="55" t="n">
        <v>10356</v>
      </c>
      <c r="F108" s="56" t="n">
        <f aca="false">SUM(H108:BC108)</f>
        <v>65</v>
      </c>
      <c r="G108" s="56" t="n">
        <f aca="false">E108-F108</f>
        <v>10291</v>
      </c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33" t="n">
        <v>65</v>
      </c>
      <c r="BA108" s="13"/>
      <c r="BB108" s="13"/>
      <c r="BC108" s="13"/>
    </row>
    <row r="109" customFormat="false" ht="26.25" hidden="false" customHeight="true" outlineLevel="0" collapsed="false">
      <c r="B109" s="52" t="s">
        <v>67</v>
      </c>
      <c r="C109" s="59"/>
      <c r="D109" s="54" t="s">
        <v>68</v>
      </c>
      <c r="E109" s="55" t="n">
        <v>10276</v>
      </c>
      <c r="F109" s="56" t="n">
        <f aca="false">SUM(H109:BC109)</f>
        <v>150</v>
      </c>
      <c r="G109" s="56" t="n">
        <f aca="false">E109-F109</f>
        <v>10126</v>
      </c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33" t="n">
        <v>150</v>
      </c>
      <c r="BA109" s="13"/>
      <c r="BB109" s="13"/>
      <c r="BC109" s="13"/>
    </row>
    <row r="110" customFormat="false" ht="26.25" hidden="false" customHeight="true" outlineLevel="0" collapsed="false">
      <c r="B110" s="52" t="s">
        <v>69</v>
      </c>
      <c r="C110" s="59"/>
      <c r="D110" s="54" t="s">
        <v>70</v>
      </c>
      <c r="E110" s="55" t="n">
        <v>10000</v>
      </c>
      <c r="F110" s="67" t="n">
        <f aca="false">F111</f>
        <v>250</v>
      </c>
      <c r="G110" s="67" t="n">
        <f aca="false">G111</f>
        <v>9750</v>
      </c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</row>
    <row r="111" customFormat="false" ht="26.25" hidden="false" customHeight="true" outlineLevel="0" collapsed="false">
      <c r="B111" s="52" t="s">
        <v>71</v>
      </c>
      <c r="C111" s="59"/>
      <c r="D111" s="54" t="s">
        <v>72</v>
      </c>
      <c r="E111" s="55" t="n">
        <v>10000</v>
      </c>
      <c r="F111" s="56" t="n">
        <f aca="false">SUM(H111:BC111)</f>
        <v>250</v>
      </c>
      <c r="G111" s="56" t="n">
        <f aca="false">E111-F111</f>
        <v>9750</v>
      </c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13"/>
      <c r="AM111" s="13"/>
      <c r="AN111" s="13"/>
      <c r="AO111" s="13"/>
      <c r="AP111" s="13"/>
      <c r="AQ111" s="13"/>
      <c r="AR111" s="13"/>
      <c r="AS111" s="13"/>
      <c r="AT111" s="13"/>
      <c r="AU111" s="33" t="n">
        <v>250</v>
      </c>
      <c r="AV111" s="13"/>
      <c r="AW111" s="13"/>
      <c r="AX111" s="13"/>
      <c r="AY111" s="13"/>
      <c r="AZ111" s="13"/>
      <c r="BA111" s="13"/>
      <c r="BB111" s="13"/>
      <c r="BC111" s="13"/>
    </row>
    <row r="112" customFormat="false" ht="33.6" hidden="false" customHeight="true" outlineLevel="0" collapsed="false">
      <c r="B112" s="52" t="s">
        <v>156</v>
      </c>
      <c r="C112" s="59"/>
      <c r="D112" s="54" t="s">
        <v>157</v>
      </c>
      <c r="E112" s="55" t="n">
        <v>12385</v>
      </c>
      <c r="F112" s="67" t="n">
        <f aca="false">SUM(F113)</f>
        <v>82.5</v>
      </c>
      <c r="G112" s="67" t="n">
        <f aca="false">SUM(G113)</f>
        <v>12302.5</v>
      </c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</row>
    <row r="113" customFormat="false" ht="26.25" hidden="false" customHeight="true" outlineLevel="0" collapsed="false">
      <c r="B113" s="52" t="s">
        <v>73</v>
      </c>
      <c r="C113" s="59"/>
      <c r="D113" s="54" t="s">
        <v>74</v>
      </c>
      <c r="E113" s="55" t="n">
        <v>12385</v>
      </c>
      <c r="F113" s="56" t="n">
        <f aca="false">SUM(H113:BC113)</f>
        <v>82.5</v>
      </c>
      <c r="G113" s="56" t="n">
        <f aca="false">E113-F113</f>
        <v>12302.5</v>
      </c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 t="n">
        <v>82.5</v>
      </c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</row>
    <row r="114" customFormat="false" ht="36" hidden="false" customHeight="true" outlineLevel="0" collapsed="false">
      <c r="B114" s="52" t="s">
        <v>75</v>
      </c>
      <c r="C114" s="59"/>
      <c r="D114" s="54" t="s">
        <v>76</v>
      </c>
      <c r="E114" s="55" t="n">
        <v>15290</v>
      </c>
      <c r="F114" s="67" t="n">
        <f aca="false">F115</f>
        <v>0</v>
      </c>
      <c r="G114" s="67" t="n">
        <f aca="false">G115</f>
        <v>13356</v>
      </c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</row>
    <row r="115" customFormat="false" ht="26.25" hidden="false" customHeight="true" outlineLevel="0" collapsed="false">
      <c r="B115" s="52" t="s">
        <v>158</v>
      </c>
      <c r="C115" s="59"/>
      <c r="D115" s="54" t="s">
        <v>159</v>
      </c>
      <c r="E115" s="55" t="n">
        <v>13356</v>
      </c>
      <c r="F115" s="56" t="n">
        <f aca="false">SUM(H115:BC115)</f>
        <v>0</v>
      </c>
      <c r="G115" s="56" t="n">
        <f aca="false">E115-F115</f>
        <v>13356</v>
      </c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</row>
    <row r="116" customFormat="false" ht="36.6" hidden="false" customHeight="true" outlineLevel="0" collapsed="false">
      <c r="B116" s="52" t="s">
        <v>160</v>
      </c>
      <c r="C116" s="59"/>
      <c r="D116" s="54" t="s">
        <v>161</v>
      </c>
      <c r="E116" s="55" t="n">
        <v>13420</v>
      </c>
      <c r="F116" s="67" t="n">
        <f aca="false">SUM(F117:F124)</f>
        <v>440</v>
      </c>
      <c r="G116" s="67" t="n">
        <f aca="false">SUM(G117:G124)</f>
        <v>104563</v>
      </c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</row>
    <row r="117" customFormat="false" ht="35.45" hidden="false" customHeight="true" outlineLevel="0" collapsed="false">
      <c r="B117" s="52" t="s">
        <v>77</v>
      </c>
      <c r="C117" s="59"/>
      <c r="D117" s="54" t="s">
        <v>78</v>
      </c>
      <c r="E117" s="55" t="n">
        <v>13420</v>
      </c>
      <c r="F117" s="56" t="n">
        <f aca="false">SUM(H117:BC117)</f>
        <v>130</v>
      </c>
      <c r="G117" s="56" t="n">
        <f aca="false">E117-F117</f>
        <v>13290</v>
      </c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13" t="n">
        <v>130</v>
      </c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</row>
    <row r="118" customFormat="false" ht="26.25" hidden="false" customHeight="true" outlineLevel="0" collapsed="false">
      <c r="B118" s="52" t="s">
        <v>79</v>
      </c>
      <c r="C118" s="59"/>
      <c r="D118" s="54" t="s">
        <v>80</v>
      </c>
      <c r="E118" s="55" t="n">
        <v>12385</v>
      </c>
      <c r="F118" s="56" t="n">
        <f aca="false">SUM(H118:BC118)</f>
        <v>130</v>
      </c>
      <c r="G118" s="56" t="n">
        <f aca="false">E118-F118</f>
        <v>12255</v>
      </c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13"/>
      <c r="AM118" s="13"/>
      <c r="AN118" s="13"/>
      <c r="AO118" s="13"/>
      <c r="AP118" s="13"/>
      <c r="AQ118" s="13"/>
      <c r="AR118" s="13"/>
      <c r="AS118" s="13"/>
      <c r="AT118" s="13"/>
      <c r="AU118" s="33" t="n">
        <v>130</v>
      </c>
      <c r="AV118" s="13"/>
      <c r="AW118" s="13"/>
      <c r="AX118" s="13"/>
      <c r="AY118" s="13"/>
      <c r="AZ118" s="13"/>
      <c r="BA118" s="13"/>
      <c r="BB118" s="13"/>
      <c r="BC118" s="13"/>
    </row>
    <row r="119" customFormat="false" ht="26.25" hidden="false" customHeight="true" outlineLevel="0" collapsed="false">
      <c r="B119" s="52" t="s">
        <v>81</v>
      </c>
      <c r="C119" s="59"/>
      <c r="D119" s="54" t="s">
        <v>82</v>
      </c>
      <c r="E119" s="55" t="n">
        <v>13420</v>
      </c>
      <c r="F119" s="56" t="n">
        <f aca="false">SUM(H119:BC119)</f>
        <v>130</v>
      </c>
      <c r="G119" s="56" t="n">
        <f aca="false">E119-F119</f>
        <v>13290</v>
      </c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13"/>
      <c r="AM119" s="13"/>
      <c r="AN119" s="13"/>
      <c r="AO119" s="13"/>
      <c r="AP119" s="33" t="n">
        <v>130</v>
      </c>
      <c r="AQ119" s="3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</row>
    <row r="120" customFormat="false" ht="32.45" hidden="false" customHeight="true" outlineLevel="0" collapsed="false">
      <c r="B120" s="52" t="s">
        <v>83</v>
      </c>
      <c r="C120" s="59"/>
      <c r="D120" s="54" t="s">
        <v>84</v>
      </c>
      <c r="E120" s="55" t="n">
        <v>13356</v>
      </c>
      <c r="F120" s="56" t="n">
        <f aca="false">SUM(H120:BC120)</f>
        <v>50</v>
      </c>
      <c r="G120" s="56" t="n">
        <f aca="false">E120-F120</f>
        <v>13306</v>
      </c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13" t="n">
        <v>50</v>
      </c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</row>
    <row r="121" customFormat="false" ht="26.25" hidden="false" customHeight="true" outlineLevel="0" collapsed="false">
      <c r="A121" s="69"/>
      <c r="B121" s="52" t="s">
        <v>162</v>
      </c>
      <c r="C121" s="59"/>
      <c r="D121" s="54" t="s">
        <v>163</v>
      </c>
      <c r="E121" s="55" t="n">
        <v>13356</v>
      </c>
      <c r="F121" s="56" t="n">
        <f aca="false">SUM(H121:BC121)</f>
        <v>0</v>
      </c>
      <c r="G121" s="56" t="n">
        <f aca="false">E121-F121</f>
        <v>13356</v>
      </c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</row>
    <row r="122" customFormat="false" ht="26.25" hidden="false" customHeight="true" outlineLevel="0" collapsed="false">
      <c r="A122" s="69"/>
      <c r="B122" s="52" t="s">
        <v>85</v>
      </c>
      <c r="C122" s="59"/>
      <c r="D122" s="54" t="s">
        <v>86</v>
      </c>
      <c r="E122" s="55" t="n">
        <v>10356</v>
      </c>
      <c r="F122" s="56" t="n">
        <f aca="false">SUM(H122:BC122)</f>
        <v>0</v>
      </c>
      <c r="G122" s="56" t="n">
        <f aca="false">E122-F122</f>
        <v>10356</v>
      </c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</row>
    <row r="123" customFormat="false" ht="26.25" hidden="false" customHeight="true" outlineLevel="0" collapsed="false">
      <c r="A123" s="69"/>
      <c r="B123" s="52" t="s">
        <v>87</v>
      </c>
      <c r="C123" s="59"/>
      <c r="D123" s="54" t="s">
        <v>88</v>
      </c>
      <c r="E123" s="55" t="n">
        <v>13420</v>
      </c>
      <c r="F123" s="56" t="n">
        <f aca="false">SUM(H123:BC123)</f>
        <v>0</v>
      </c>
      <c r="G123" s="56" t="n">
        <f aca="false">E123-F123</f>
        <v>13420</v>
      </c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</row>
    <row r="124" customFormat="false" ht="26.25" hidden="false" customHeight="true" outlineLevel="0" collapsed="false">
      <c r="B124" s="52" t="s">
        <v>89</v>
      </c>
      <c r="C124" s="59"/>
      <c r="D124" s="54" t="s">
        <v>90</v>
      </c>
      <c r="E124" s="55" t="n">
        <v>15290</v>
      </c>
      <c r="F124" s="56" t="n">
        <f aca="false">SUM(H124:BC124)</f>
        <v>0</v>
      </c>
      <c r="G124" s="56" t="n">
        <f aca="false">E124-F124</f>
        <v>15290</v>
      </c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</row>
    <row r="125" customFormat="false" ht="26.25" hidden="false" customHeight="true" outlineLevel="0" collapsed="false">
      <c r="B125" s="52" t="s">
        <v>91</v>
      </c>
      <c r="C125" s="59"/>
      <c r="D125" s="54" t="s">
        <v>92</v>
      </c>
      <c r="E125" s="55" t="n">
        <v>13420</v>
      </c>
      <c r="F125" s="67" t="n">
        <f aca="false">SUM(F126:F126)</f>
        <v>650</v>
      </c>
      <c r="G125" s="67" t="n">
        <f aca="false">SUM(G126:G126)</f>
        <v>14640</v>
      </c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</row>
    <row r="126" customFormat="false" ht="26.25" hidden="false" customHeight="true" outlineLevel="0" collapsed="false">
      <c r="B126" s="52" t="s">
        <v>138</v>
      </c>
      <c r="C126" s="59"/>
      <c r="D126" s="54" t="s">
        <v>139</v>
      </c>
      <c r="E126" s="55" t="n">
        <v>15290</v>
      </c>
      <c r="F126" s="56" t="n">
        <f aca="false">SUM(H126:BC126)</f>
        <v>650</v>
      </c>
      <c r="G126" s="56" t="n">
        <f aca="false">E126-F126</f>
        <v>14640</v>
      </c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 t="n">
        <v>455</v>
      </c>
      <c r="W126" s="57"/>
      <c r="X126" s="57"/>
      <c r="Y126" s="57"/>
      <c r="Z126" s="57"/>
      <c r="AA126" s="57"/>
      <c r="AB126" s="57" t="n">
        <v>195</v>
      </c>
      <c r="AC126" s="57"/>
      <c r="AD126" s="57"/>
      <c r="AE126" s="57"/>
      <c r="AF126" s="57"/>
      <c r="AG126" s="57"/>
      <c r="AH126" s="57"/>
      <c r="AI126" s="57"/>
      <c r="AJ126" s="57"/>
      <c r="AK126" s="57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</row>
    <row r="127" customFormat="false" ht="26.25" hidden="false" customHeight="true" outlineLevel="0" collapsed="false">
      <c r="B127" s="52" t="s">
        <v>140</v>
      </c>
      <c r="C127" s="59"/>
      <c r="D127" s="54" t="s">
        <v>141</v>
      </c>
      <c r="E127" s="55" t="n">
        <v>13420</v>
      </c>
      <c r="F127" s="67" t="n">
        <f aca="false">SUM(F128:F128)</f>
        <v>100</v>
      </c>
      <c r="G127" s="67" t="n">
        <f aca="false">SUM(G128:G128)</f>
        <v>13320</v>
      </c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</row>
    <row r="128" customFormat="false" ht="26.25" hidden="false" customHeight="true" outlineLevel="0" collapsed="false">
      <c r="B128" s="52" t="s">
        <v>142</v>
      </c>
      <c r="C128" s="59"/>
      <c r="D128" s="54" t="s">
        <v>143</v>
      </c>
      <c r="E128" s="55" t="n">
        <v>13420</v>
      </c>
      <c r="F128" s="56" t="n">
        <f aca="false">SUM(H128:BC128)</f>
        <v>100</v>
      </c>
      <c r="G128" s="56" t="n">
        <f aca="false">E128-F128</f>
        <v>13320</v>
      </c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 t="n">
        <v>100</v>
      </c>
      <c r="AG128" s="57"/>
      <c r="AH128" s="57"/>
      <c r="AI128" s="57"/>
      <c r="AJ128" s="57"/>
      <c r="AK128" s="57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</row>
    <row r="129" customFormat="false" ht="36.6" hidden="false" customHeight="true" outlineLevel="0" collapsed="false">
      <c r="B129" s="52" t="s">
        <v>144</v>
      </c>
      <c r="C129" s="59"/>
      <c r="D129" s="54" t="s">
        <v>145</v>
      </c>
      <c r="E129" s="55" t="n">
        <v>13356</v>
      </c>
      <c r="F129" s="67" t="n">
        <f aca="false">SUM(F130:F131)</f>
        <v>219.014</v>
      </c>
      <c r="G129" s="67" t="n">
        <f aca="false">SUM(G130:G131)</f>
        <v>28490.986</v>
      </c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</row>
    <row r="130" customFormat="false" ht="26.25" hidden="false" customHeight="true" outlineLevel="0" collapsed="false">
      <c r="B130" s="52" t="s">
        <v>93</v>
      </c>
      <c r="C130" s="59"/>
      <c r="D130" s="54" t="s">
        <v>94</v>
      </c>
      <c r="E130" s="55" t="n">
        <v>15290</v>
      </c>
      <c r="F130" s="56" t="n">
        <f aca="false">SUM(H130:BC130)</f>
        <v>154.014</v>
      </c>
      <c r="G130" s="56" t="n">
        <f aca="false">E130-F130</f>
        <v>15135.986</v>
      </c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33"/>
      <c r="AW130" s="13"/>
      <c r="AX130" s="13"/>
      <c r="AY130" s="13"/>
      <c r="AZ130" s="13"/>
      <c r="BA130" s="13"/>
      <c r="BB130" s="13"/>
      <c r="BC130" s="31" t="n">
        <v>154.014</v>
      </c>
    </row>
    <row r="131" customFormat="false" ht="26.25" hidden="false" customHeight="true" outlineLevel="0" collapsed="false">
      <c r="B131" s="52" t="s">
        <v>95</v>
      </c>
      <c r="C131" s="59"/>
      <c r="D131" s="54" t="s">
        <v>96</v>
      </c>
      <c r="E131" s="55" t="n">
        <v>13420</v>
      </c>
      <c r="F131" s="56" t="n">
        <f aca="false">SUM(H131:BC131)</f>
        <v>65</v>
      </c>
      <c r="G131" s="56" t="n">
        <f aca="false">E131-F131</f>
        <v>13355</v>
      </c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33" t="n">
        <v>65</v>
      </c>
      <c r="AW131" s="13"/>
      <c r="AX131" s="13"/>
      <c r="AY131" s="13"/>
      <c r="AZ131" s="13"/>
      <c r="BA131" s="13"/>
      <c r="BB131" s="13"/>
      <c r="BC131" s="13"/>
    </row>
    <row r="132" customFormat="false" ht="26.25" hidden="false" customHeight="true" outlineLevel="0" collapsed="false">
      <c r="B132" s="52" t="s">
        <v>97</v>
      </c>
      <c r="C132" s="59"/>
      <c r="D132" s="54" t="s">
        <v>98</v>
      </c>
      <c r="E132" s="55" t="n">
        <v>13356</v>
      </c>
      <c r="F132" s="65" t="n">
        <f aca="false">F133</f>
        <v>89.99895</v>
      </c>
      <c r="G132" s="65" t="n">
        <f aca="false">G133</f>
        <v>12295.00105</v>
      </c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</row>
    <row r="133" customFormat="false" ht="26.25" hidden="false" customHeight="true" outlineLevel="0" collapsed="false">
      <c r="B133" s="52" t="s">
        <v>164</v>
      </c>
      <c r="C133" s="59"/>
      <c r="D133" s="54" t="s">
        <v>165</v>
      </c>
      <c r="E133" s="55" t="n">
        <v>12385</v>
      </c>
      <c r="F133" s="56" t="n">
        <f aca="false">SUM(H133:BC133)</f>
        <v>89.99895</v>
      </c>
      <c r="G133" s="56" t="n">
        <f aca="false">E133-F133</f>
        <v>12295.00105</v>
      </c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70" t="n">
        <v>89.99895</v>
      </c>
      <c r="AJ133" s="70"/>
      <c r="AK133" s="57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</row>
    <row r="134" customFormat="false" ht="36.6" hidden="false" customHeight="true" outlineLevel="0" collapsed="false">
      <c r="B134" s="52" t="s">
        <v>99</v>
      </c>
      <c r="C134" s="59"/>
      <c r="D134" s="54" t="s">
        <v>100</v>
      </c>
      <c r="E134" s="55" t="n">
        <v>15290</v>
      </c>
      <c r="F134" s="65" t="n">
        <f aca="false">SUM(F135:F136)</f>
        <v>122.13484</v>
      </c>
      <c r="G134" s="65" t="n">
        <f aca="false">SUM(G135:G136)</f>
        <v>26653.86516</v>
      </c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</row>
    <row r="135" customFormat="false" ht="33" hidden="false" customHeight="true" outlineLevel="0" collapsed="false">
      <c r="B135" s="52" t="s">
        <v>146</v>
      </c>
      <c r="C135" s="59"/>
      <c r="D135" s="54" t="s">
        <v>147</v>
      </c>
      <c r="E135" s="55" t="n">
        <v>13356</v>
      </c>
      <c r="F135" s="56" t="n">
        <f aca="false">SUM(H135:BC135)</f>
        <v>0</v>
      </c>
      <c r="G135" s="56" t="n">
        <f aca="false">E135-F135</f>
        <v>13356</v>
      </c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</row>
    <row r="136" customFormat="false" ht="26.25" hidden="false" customHeight="true" outlineLevel="0" collapsed="false">
      <c r="B136" s="52" t="s">
        <v>101</v>
      </c>
      <c r="C136" s="59"/>
      <c r="D136" s="54" t="s">
        <v>102</v>
      </c>
      <c r="E136" s="55" t="n">
        <v>13420</v>
      </c>
      <c r="F136" s="56" t="n">
        <f aca="false">SUM(H136:BC136)</f>
        <v>122.13484</v>
      </c>
      <c r="G136" s="56" t="n">
        <f aca="false">E136-F136</f>
        <v>13297.86516</v>
      </c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13" t="n">
        <v>1.69063</v>
      </c>
      <c r="AM136" s="13"/>
      <c r="AN136" s="13"/>
      <c r="AO136" s="13"/>
      <c r="AP136" s="28" t="n">
        <v>120.44421</v>
      </c>
      <c r="AQ136" s="28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</row>
    <row r="137" customFormat="false" ht="26.25" hidden="false" customHeight="true" outlineLevel="0" collapsed="false">
      <c r="B137" s="52" t="s">
        <v>166</v>
      </c>
      <c r="C137" s="59"/>
      <c r="D137" s="54" t="s">
        <v>167</v>
      </c>
      <c r="E137" s="55" t="n">
        <v>13356</v>
      </c>
      <c r="F137" s="67" t="n">
        <f aca="false">SUM(F138:F139)</f>
        <v>250</v>
      </c>
      <c r="G137" s="67" t="n">
        <f aca="false">SUM(G138:G139)</f>
        <v>18685</v>
      </c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</row>
    <row r="138" customFormat="false" ht="34.9" hidden="false" customHeight="true" outlineLevel="0" collapsed="false">
      <c r="B138" s="52" t="s">
        <v>103</v>
      </c>
      <c r="C138" s="59"/>
      <c r="D138" s="54" t="s">
        <v>104</v>
      </c>
      <c r="E138" s="55" t="n">
        <v>6550</v>
      </c>
      <c r="F138" s="56" t="n">
        <f aca="false">SUM(H138:BC138)</f>
        <v>250</v>
      </c>
      <c r="G138" s="56" t="n">
        <f aca="false">E138-F138</f>
        <v>6300</v>
      </c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71" t="n">
        <v>250</v>
      </c>
      <c r="AJ138" s="71"/>
      <c r="AK138" s="57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</row>
    <row r="139" s="74" customFormat="true" ht="32.45" hidden="false" customHeight="true" outlineLevel="0" collapsed="false">
      <c r="A139" s="72"/>
      <c r="B139" s="52" t="s">
        <v>105</v>
      </c>
      <c r="C139" s="59"/>
      <c r="D139" s="54" t="s">
        <v>106</v>
      </c>
      <c r="E139" s="55" t="n">
        <v>12385</v>
      </c>
      <c r="F139" s="56" t="n">
        <f aca="false">SUM(H139:BC139)</f>
        <v>0</v>
      </c>
      <c r="G139" s="56" t="n">
        <f aca="false">E139-F139</f>
        <v>12385</v>
      </c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73"/>
      <c r="AM139" s="73"/>
      <c r="AN139" s="73"/>
      <c r="AO139" s="73"/>
      <c r="AP139" s="73"/>
      <c r="AQ139" s="73"/>
      <c r="AR139" s="73"/>
      <c r="AS139" s="73"/>
      <c r="AT139" s="73"/>
      <c r="AU139" s="73"/>
      <c r="AV139" s="73"/>
      <c r="AW139" s="73"/>
      <c r="AX139" s="73"/>
      <c r="AY139" s="13"/>
      <c r="AZ139" s="73"/>
      <c r="BA139" s="73"/>
      <c r="BB139" s="73"/>
      <c r="BC139" s="73"/>
    </row>
    <row r="140" s="74" customFormat="true" ht="26.25" hidden="false" customHeight="true" outlineLevel="0" collapsed="false">
      <c r="B140" s="52" t="s">
        <v>107</v>
      </c>
      <c r="C140" s="59"/>
      <c r="D140" s="54" t="s">
        <v>108</v>
      </c>
      <c r="E140" s="55" t="n">
        <v>13356</v>
      </c>
      <c r="F140" s="67" t="n">
        <f aca="false">F141</f>
        <v>100</v>
      </c>
      <c r="G140" s="67" t="n">
        <f aca="false">G141</f>
        <v>15190</v>
      </c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</row>
    <row r="141" s="74" customFormat="true" ht="37.9" hidden="false" customHeight="true" outlineLevel="0" collapsed="false">
      <c r="B141" s="52" t="s">
        <v>109</v>
      </c>
      <c r="C141" s="59"/>
      <c r="D141" s="54" t="s">
        <v>110</v>
      </c>
      <c r="E141" s="55" t="n">
        <v>15290</v>
      </c>
      <c r="F141" s="56" t="n">
        <f aca="false">SUM(H141:BC141)</f>
        <v>100</v>
      </c>
      <c r="G141" s="56" t="n">
        <f aca="false">E141-F141</f>
        <v>15190</v>
      </c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5" t="n">
        <v>100</v>
      </c>
      <c r="AZ141" s="73"/>
      <c r="BA141" s="73"/>
      <c r="BB141" s="73"/>
      <c r="BC141" s="73"/>
    </row>
    <row r="142" s="74" customFormat="true" ht="26.25" hidden="false" customHeight="true" outlineLevel="0" collapsed="false">
      <c r="B142" s="52" t="s">
        <v>168</v>
      </c>
      <c r="C142" s="59"/>
      <c r="D142" s="54" t="s">
        <v>169</v>
      </c>
      <c r="E142" s="55" t="n">
        <v>13356</v>
      </c>
      <c r="F142" s="67" t="n">
        <f aca="false">F143</f>
        <v>85</v>
      </c>
      <c r="G142" s="67" t="n">
        <f aca="false">G143</f>
        <v>6465</v>
      </c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5"/>
      <c r="AZ142" s="73"/>
      <c r="BA142" s="73"/>
      <c r="BB142" s="73"/>
      <c r="BC142" s="73"/>
    </row>
    <row r="143" s="74" customFormat="true" ht="26.25" hidden="false" customHeight="true" outlineLevel="0" collapsed="false">
      <c r="B143" s="52" t="s">
        <v>170</v>
      </c>
      <c r="C143" s="59"/>
      <c r="D143" s="54" t="s">
        <v>171</v>
      </c>
      <c r="E143" s="55" t="n">
        <v>6550</v>
      </c>
      <c r="F143" s="56" t="n">
        <f aca="false">SUM(H143:BC143)</f>
        <v>85</v>
      </c>
      <c r="G143" s="56" t="n">
        <f aca="false">E143-F143</f>
        <v>6465</v>
      </c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73"/>
      <c r="AM143" s="73"/>
      <c r="AN143" s="73"/>
      <c r="AO143" s="73"/>
      <c r="AP143" s="75" t="n">
        <v>85</v>
      </c>
      <c r="AQ143" s="75"/>
      <c r="AR143" s="73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</row>
    <row r="144" s="74" customFormat="true" ht="26.25" hidden="false" customHeight="true" outlineLevel="0" collapsed="false">
      <c r="B144" s="52" t="s">
        <v>111</v>
      </c>
      <c r="C144" s="59"/>
      <c r="D144" s="54" t="s">
        <v>112</v>
      </c>
      <c r="E144" s="55" t="n">
        <v>10000</v>
      </c>
      <c r="F144" s="67" t="n">
        <f aca="false">SUM(F145:F145)</f>
        <v>200</v>
      </c>
      <c r="G144" s="67" t="n">
        <f aca="false">SUM(G145:G145)</f>
        <v>9800</v>
      </c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73"/>
      <c r="AM144" s="73"/>
      <c r="AN144" s="73"/>
      <c r="AO144" s="73"/>
      <c r="AP144" s="73"/>
      <c r="AQ144" s="73"/>
      <c r="AR144" s="73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</row>
    <row r="145" s="74" customFormat="true" ht="26.25" hidden="false" customHeight="true" outlineLevel="0" collapsed="false">
      <c r="B145" s="52" t="s">
        <v>113</v>
      </c>
      <c r="C145" s="59"/>
      <c r="D145" s="54" t="s">
        <v>114</v>
      </c>
      <c r="E145" s="55" t="n">
        <v>10000</v>
      </c>
      <c r="F145" s="56" t="n">
        <f aca="false">SUM(H145:BC145)</f>
        <v>200</v>
      </c>
      <c r="G145" s="56" t="n">
        <f aca="false">E145-F145</f>
        <v>9800</v>
      </c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73"/>
      <c r="AM145" s="73"/>
      <c r="AN145" s="73"/>
      <c r="AO145" s="75" t="n">
        <v>200</v>
      </c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</row>
    <row r="146" customFormat="false" ht="26.25" hidden="false" customHeight="true" outlineLevel="0" collapsed="false">
      <c r="B146" s="52" t="s">
        <v>115</v>
      </c>
      <c r="C146" s="59"/>
      <c r="D146" s="54" t="s">
        <v>116</v>
      </c>
      <c r="E146" s="55" t="n">
        <v>13356</v>
      </c>
      <c r="F146" s="67" t="n">
        <f aca="false">SUM(F147:F152)</f>
        <v>1313.845</v>
      </c>
      <c r="G146" s="67" t="n">
        <f aca="false">SUM(G147:G152)</f>
        <v>78878.155</v>
      </c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73"/>
      <c r="AZ146" s="13"/>
      <c r="BA146" s="13"/>
      <c r="BB146" s="13"/>
      <c r="BC146" s="13"/>
    </row>
    <row r="147" customFormat="false" ht="26.25" hidden="false" customHeight="true" outlineLevel="0" collapsed="false">
      <c r="B147" s="52" t="s">
        <v>148</v>
      </c>
      <c r="C147" s="59"/>
      <c r="D147" s="54" t="s">
        <v>149</v>
      </c>
      <c r="E147" s="55" t="n">
        <v>12385</v>
      </c>
      <c r="F147" s="56" t="n">
        <f aca="false">SUM(H147:BC147)</f>
        <v>490</v>
      </c>
      <c r="G147" s="56" t="n">
        <f aca="false">E147-F147</f>
        <v>11895</v>
      </c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33" t="n">
        <v>343</v>
      </c>
      <c r="AW147" s="33" t="n">
        <v>147</v>
      </c>
      <c r="AX147" s="13"/>
      <c r="AY147" s="13"/>
      <c r="AZ147" s="13"/>
      <c r="BA147" s="13"/>
      <c r="BB147" s="13"/>
      <c r="BC147" s="13"/>
    </row>
    <row r="148" customFormat="false" ht="26.25" hidden="false" customHeight="true" outlineLevel="0" collapsed="false">
      <c r="B148" s="52" t="s">
        <v>117</v>
      </c>
      <c r="C148" s="59"/>
      <c r="D148" s="54" t="s">
        <v>118</v>
      </c>
      <c r="E148" s="55" t="n">
        <v>13356</v>
      </c>
      <c r="F148" s="56" t="n">
        <f aca="false">SUM(H148:BC148)</f>
        <v>310</v>
      </c>
      <c r="G148" s="56" t="n">
        <f aca="false">E148-F148</f>
        <v>13046</v>
      </c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13" t="n">
        <v>200</v>
      </c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33" t="n">
        <v>110</v>
      </c>
      <c r="AX148" s="13"/>
      <c r="AY148" s="13"/>
      <c r="AZ148" s="13"/>
      <c r="BA148" s="13"/>
      <c r="BB148" s="13"/>
      <c r="BC148" s="13"/>
    </row>
    <row r="149" customFormat="false" ht="26.25" hidden="false" customHeight="true" outlineLevel="0" collapsed="false">
      <c r="B149" s="52" t="s">
        <v>119</v>
      </c>
      <c r="C149" s="59"/>
      <c r="D149" s="54" t="s">
        <v>120</v>
      </c>
      <c r="E149" s="55" t="n">
        <v>15290</v>
      </c>
      <c r="F149" s="56" t="n">
        <f aca="false">SUM(H149:BC149)</f>
        <v>85</v>
      </c>
      <c r="G149" s="56" t="n">
        <f aca="false">E149-F149</f>
        <v>15205</v>
      </c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 t="n">
        <v>85</v>
      </c>
      <c r="AC149" s="57"/>
      <c r="AD149" s="57"/>
      <c r="AE149" s="57"/>
      <c r="AF149" s="57"/>
      <c r="AG149" s="57"/>
      <c r="AH149" s="57"/>
      <c r="AI149" s="57"/>
      <c r="AJ149" s="57"/>
      <c r="AK149" s="57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</row>
    <row r="150" customFormat="false" ht="26.25" hidden="false" customHeight="true" outlineLevel="0" collapsed="false">
      <c r="B150" s="52" t="s">
        <v>121</v>
      </c>
      <c r="C150" s="59"/>
      <c r="D150" s="54" t="s">
        <v>122</v>
      </c>
      <c r="E150" s="55" t="n">
        <v>13420</v>
      </c>
      <c r="F150" s="56" t="n">
        <f aca="false">SUM(H150:BC150)</f>
        <v>0</v>
      </c>
      <c r="G150" s="56" t="n">
        <f aca="false">E150-F150</f>
        <v>13420</v>
      </c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</row>
    <row r="151" customFormat="false" ht="26.25" hidden="false" customHeight="true" outlineLevel="0" collapsed="false">
      <c r="B151" s="52" t="s">
        <v>172</v>
      </c>
      <c r="C151" s="59"/>
      <c r="D151" s="54" t="s">
        <v>173</v>
      </c>
      <c r="E151" s="55" t="n">
        <v>12385</v>
      </c>
      <c r="F151" s="56" t="n">
        <f aca="false">SUM(H151:BC151)</f>
        <v>428.845</v>
      </c>
      <c r="G151" s="56" t="n">
        <f aca="false">E151-F151</f>
        <v>11956.155</v>
      </c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13"/>
      <c r="AM151" s="13"/>
      <c r="AN151" s="13"/>
      <c r="AO151" s="13" t="n">
        <v>298.845</v>
      </c>
      <c r="AP151" s="33" t="n">
        <v>130</v>
      </c>
      <c r="AQ151" s="3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</row>
    <row r="152" customFormat="false" ht="26.25" hidden="false" customHeight="true" outlineLevel="0" collapsed="false">
      <c r="B152" s="52" t="s">
        <v>150</v>
      </c>
      <c r="C152" s="59"/>
      <c r="D152" s="54" t="s">
        <v>151</v>
      </c>
      <c r="E152" s="55" t="n">
        <v>13356</v>
      </c>
      <c r="F152" s="56" t="n">
        <f aca="false">SUM(H152:BC152)</f>
        <v>0</v>
      </c>
      <c r="G152" s="56" t="n">
        <f aca="false">E152-F152</f>
        <v>13356</v>
      </c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</row>
    <row r="153" customFormat="false" ht="36" hidden="false" customHeight="true" outlineLevel="0" collapsed="false">
      <c r="B153" s="52" t="s">
        <v>123</v>
      </c>
      <c r="C153" s="59"/>
      <c r="D153" s="54" t="s">
        <v>124</v>
      </c>
      <c r="E153" s="55" t="n">
        <v>13420</v>
      </c>
      <c r="F153" s="67" t="n">
        <f aca="false">F154</f>
        <v>150</v>
      </c>
      <c r="G153" s="67" t="n">
        <f aca="false">G154</f>
        <v>15140</v>
      </c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</row>
    <row r="154" s="74" customFormat="true" ht="26.25" hidden="false" customHeight="true" outlineLevel="0" collapsed="false">
      <c r="B154" s="52" t="s">
        <v>125</v>
      </c>
      <c r="C154" s="59"/>
      <c r="D154" s="54" t="s">
        <v>126</v>
      </c>
      <c r="E154" s="55" t="n">
        <v>15290</v>
      </c>
      <c r="F154" s="56" t="n">
        <f aca="false">SUM(H154:BC154)</f>
        <v>150</v>
      </c>
      <c r="G154" s="56" t="n">
        <f aca="false">E154-F154</f>
        <v>15140</v>
      </c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73"/>
      <c r="AM154" s="73"/>
      <c r="AN154" s="73"/>
      <c r="AO154" s="73"/>
      <c r="AP154" s="73"/>
      <c r="AQ154" s="73"/>
      <c r="AR154" s="73"/>
      <c r="AS154" s="73"/>
      <c r="AT154" s="73"/>
      <c r="AU154" s="73"/>
      <c r="AV154" s="73"/>
      <c r="AW154" s="73"/>
      <c r="AX154" s="73"/>
      <c r="AY154" s="13"/>
      <c r="AZ154" s="75" t="n">
        <v>150</v>
      </c>
      <c r="BA154" s="73"/>
      <c r="BB154" s="73"/>
      <c r="BC154" s="73"/>
    </row>
    <row r="155" customFormat="false" ht="38.45" hidden="false" customHeight="true" outlineLevel="0" collapsed="false">
      <c r="B155" s="52" t="s">
        <v>127</v>
      </c>
      <c r="C155" s="59"/>
      <c r="D155" s="54" t="s">
        <v>128</v>
      </c>
      <c r="E155" s="55" t="n">
        <v>13356</v>
      </c>
      <c r="F155" s="65" t="n">
        <f aca="false">F156</f>
        <v>130</v>
      </c>
      <c r="G155" s="65" t="n">
        <f aca="false">G156</f>
        <v>13226</v>
      </c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73"/>
      <c r="AZ155" s="13"/>
      <c r="BA155" s="13"/>
      <c r="BB155" s="13"/>
      <c r="BC155" s="13"/>
    </row>
    <row r="156" customFormat="false" ht="26.25" hidden="false" customHeight="true" outlineLevel="0" collapsed="false">
      <c r="B156" s="52" t="s">
        <v>129</v>
      </c>
      <c r="C156" s="59"/>
      <c r="D156" s="54" t="s">
        <v>130</v>
      </c>
      <c r="E156" s="55" t="n">
        <v>13356</v>
      </c>
      <c r="F156" s="56" t="n">
        <f aca="false">SUM(H156:BC156)</f>
        <v>130</v>
      </c>
      <c r="G156" s="56" t="n">
        <f aca="false">E156-F156</f>
        <v>13226</v>
      </c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33" t="n">
        <v>130</v>
      </c>
      <c r="AZ156" s="13"/>
      <c r="BA156" s="13"/>
      <c r="BB156" s="13"/>
      <c r="BC156" s="13"/>
    </row>
    <row r="157" customFormat="false" ht="26.25" hidden="false" customHeight="true" outlineLevel="0" collapsed="false">
      <c r="B157" s="52" t="s">
        <v>131</v>
      </c>
      <c r="C157" s="59"/>
      <c r="D157" s="54" t="s">
        <v>132</v>
      </c>
      <c r="E157" s="55" t="n">
        <v>15290</v>
      </c>
      <c r="F157" s="65" t="n">
        <f aca="false">F158</f>
        <v>100</v>
      </c>
      <c r="G157" s="65" t="n">
        <f aca="false">G158</f>
        <v>12285</v>
      </c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33"/>
      <c r="AZ157" s="13"/>
      <c r="BA157" s="13"/>
      <c r="BB157" s="13"/>
      <c r="BC157" s="13"/>
    </row>
    <row r="158" customFormat="false" ht="26.25" hidden="false" customHeight="true" outlineLevel="0" collapsed="false">
      <c r="B158" s="52" t="s">
        <v>133</v>
      </c>
      <c r="C158" s="59"/>
      <c r="D158" s="54" t="s">
        <v>134</v>
      </c>
      <c r="E158" s="55" t="n">
        <v>12385</v>
      </c>
      <c r="F158" s="56" t="n">
        <f aca="false">SUM(H158:BC158)</f>
        <v>100</v>
      </c>
      <c r="G158" s="56" t="n">
        <f aca="false">E158-F158</f>
        <v>12285</v>
      </c>
      <c r="H158" s="57"/>
      <c r="I158" s="57"/>
      <c r="J158" s="57"/>
      <c r="K158" s="57"/>
      <c r="L158" s="57"/>
      <c r="M158" s="57"/>
      <c r="N158" s="57" t="n">
        <v>100</v>
      </c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</row>
    <row r="159" s="45" customFormat="true" ht="63" hidden="false" customHeight="true" outlineLevel="0" collapsed="false">
      <c r="B159" s="58"/>
      <c r="C159" s="62"/>
      <c r="D159" s="35" t="s">
        <v>174</v>
      </c>
      <c r="E159" s="36" t="n">
        <f aca="false">SUM(E160)</f>
        <v>1294200</v>
      </c>
      <c r="F159" s="63" t="n">
        <f aca="false">F160</f>
        <v>100</v>
      </c>
      <c r="G159" s="63" t="n">
        <f aca="false">G160</f>
        <v>1294100</v>
      </c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</row>
    <row r="160" s="45" customFormat="true" ht="37.9" hidden="false" customHeight="true" outlineLevel="0" collapsed="false">
      <c r="B160" s="46" t="s">
        <v>41</v>
      </c>
      <c r="C160" s="60"/>
      <c r="D160" s="48" t="s">
        <v>42</v>
      </c>
      <c r="E160" s="36" t="n">
        <f aca="false">SUM(E161:E222)</f>
        <v>1294200</v>
      </c>
      <c r="F160" s="49" t="n">
        <f aca="false">SUM(H160:BC160)</f>
        <v>100</v>
      </c>
      <c r="G160" s="49" t="n">
        <f aca="false">E160-F160</f>
        <v>1294100</v>
      </c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 t="n">
        <v>90</v>
      </c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 t="n">
        <v>10</v>
      </c>
      <c r="AI160" s="50"/>
      <c r="AJ160" s="50"/>
      <c r="AK160" s="50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</row>
    <row r="161" customFormat="false" ht="26.25" hidden="false" customHeight="true" outlineLevel="0" collapsed="false">
      <c r="B161" s="52" t="s">
        <v>43</v>
      </c>
      <c r="C161" s="59"/>
      <c r="D161" s="54" t="s">
        <v>44</v>
      </c>
      <c r="E161" s="55" t="n">
        <v>5175</v>
      </c>
      <c r="F161" s="65" t="n">
        <f aca="false">F162</f>
        <v>50</v>
      </c>
      <c r="G161" s="65" t="n">
        <f aca="false">G162</f>
        <v>7885</v>
      </c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</row>
    <row r="162" customFormat="false" ht="35.45" hidden="false" customHeight="true" outlineLevel="0" collapsed="false">
      <c r="B162" s="52" t="s">
        <v>45</v>
      </c>
      <c r="C162" s="59"/>
      <c r="D162" s="54" t="s">
        <v>46</v>
      </c>
      <c r="E162" s="55" t="n">
        <v>7935</v>
      </c>
      <c r="F162" s="56" t="n">
        <f aca="false">SUM(H162:BC162)</f>
        <v>50</v>
      </c>
      <c r="G162" s="56" t="n">
        <f aca="false">E162-F162</f>
        <v>7885</v>
      </c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13" t="n">
        <v>50</v>
      </c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</row>
    <row r="163" customFormat="false" ht="36" hidden="false" customHeight="true" outlineLevel="0" collapsed="false">
      <c r="B163" s="52" t="s">
        <v>47</v>
      </c>
      <c r="C163" s="59"/>
      <c r="D163" s="54" t="s">
        <v>48</v>
      </c>
      <c r="E163" s="55" t="n">
        <v>3795</v>
      </c>
      <c r="F163" s="65" t="n">
        <f aca="false">F164+F165+F166</f>
        <v>309</v>
      </c>
      <c r="G163" s="65" t="n">
        <f aca="false">G164+G165+G166</f>
        <v>31086</v>
      </c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</row>
    <row r="164" customFormat="false" ht="26.25" hidden="false" customHeight="true" outlineLevel="0" collapsed="false">
      <c r="B164" s="52" t="s">
        <v>49</v>
      </c>
      <c r="C164" s="59"/>
      <c r="D164" s="54" t="s">
        <v>50</v>
      </c>
      <c r="E164" s="55" t="n">
        <v>5865</v>
      </c>
      <c r="F164" s="56" t="n">
        <f aca="false">SUM(H164:BC164)</f>
        <v>5</v>
      </c>
      <c r="G164" s="56" t="n">
        <f aca="false">E164-F164</f>
        <v>5860</v>
      </c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 t="n">
        <v>5</v>
      </c>
      <c r="AK164" s="38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</row>
    <row r="165" customFormat="false" ht="26.25" hidden="false" customHeight="true" outlineLevel="0" collapsed="false">
      <c r="B165" s="52" t="s">
        <v>51</v>
      </c>
      <c r="C165" s="59"/>
      <c r="D165" s="54" t="s">
        <v>52</v>
      </c>
      <c r="E165" s="55" t="n">
        <v>20010</v>
      </c>
      <c r="F165" s="56" t="n">
        <f aca="false">SUM(H165:BC165)</f>
        <v>50</v>
      </c>
      <c r="G165" s="56" t="n">
        <f aca="false">E165-F165</f>
        <v>19960</v>
      </c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33" t="n">
        <v>50</v>
      </c>
      <c r="BA165" s="13"/>
      <c r="BB165" s="13"/>
      <c r="BC165" s="13"/>
    </row>
    <row r="166" customFormat="false" ht="36.6" hidden="false" customHeight="true" outlineLevel="0" collapsed="false">
      <c r="B166" s="52" t="s">
        <v>53</v>
      </c>
      <c r="C166" s="59"/>
      <c r="D166" s="54" t="s">
        <v>54</v>
      </c>
      <c r="E166" s="55" t="n">
        <v>5520</v>
      </c>
      <c r="F166" s="56" t="n">
        <f aca="false">SUM(H166:BC166)</f>
        <v>254</v>
      </c>
      <c r="G166" s="56" t="n">
        <f aca="false">E166-F166</f>
        <v>5266</v>
      </c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 t="n">
        <v>254</v>
      </c>
      <c r="AK166" s="57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33"/>
      <c r="BA166" s="13"/>
      <c r="BB166" s="13"/>
      <c r="BC166" s="13"/>
    </row>
    <row r="167" customFormat="false" ht="26.25" hidden="false" customHeight="true" outlineLevel="0" collapsed="false">
      <c r="B167" s="52" t="s">
        <v>55</v>
      </c>
      <c r="C167" s="59"/>
      <c r="D167" s="54" t="s">
        <v>56</v>
      </c>
      <c r="E167" s="55" t="n">
        <v>2415</v>
      </c>
      <c r="F167" s="65" t="n">
        <f aca="false">F168</f>
        <v>30</v>
      </c>
      <c r="G167" s="65" t="n">
        <f aca="false">G168</f>
        <v>660</v>
      </c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</row>
    <row r="168" customFormat="false" ht="26.25" hidden="false" customHeight="true" outlineLevel="0" collapsed="false">
      <c r="B168" s="52" t="s">
        <v>57</v>
      </c>
      <c r="C168" s="59"/>
      <c r="D168" s="54" t="s">
        <v>58</v>
      </c>
      <c r="E168" s="55" t="n">
        <v>690</v>
      </c>
      <c r="F168" s="56" t="n">
        <f aca="false">SUM(H168:BC168)</f>
        <v>30</v>
      </c>
      <c r="G168" s="56" t="n">
        <f aca="false">E168-F168</f>
        <v>660</v>
      </c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33" t="n">
        <v>30</v>
      </c>
      <c r="AZ168" s="13"/>
      <c r="BA168" s="13"/>
      <c r="BB168" s="13"/>
      <c r="BC168" s="13"/>
    </row>
    <row r="169" customFormat="false" ht="26.25" hidden="false" customHeight="true" outlineLevel="0" collapsed="false">
      <c r="B169" s="52" t="s">
        <v>59</v>
      </c>
      <c r="C169" s="59"/>
      <c r="D169" s="54" t="s">
        <v>60</v>
      </c>
      <c r="E169" s="55" t="n">
        <v>2415</v>
      </c>
      <c r="F169" s="56" t="n">
        <f aca="false">SUM(F171)</f>
        <v>650</v>
      </c>
      <c r="G169" s="56" t="n">
        <f aca="false">SUM(G171)</f>
        <v>3490</v>
      </c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Y169" s="33"/>
    </row>
    <row r="170" customFormat="false" ht="37.9" hidden="false" customHeight="true" outlineLevel="0" collapsed="false">
      <c r="B170" s="52" t="s">
        <v>61</v>
      </c>
      <c r="C170" s="59"/>
      <c r="D170" s="54" t="s">
        <v>62</v>
      </c>
      <c r="E170" s="55" t="n">
        <v>7245</v>
      </c>
      <c r="F170" s="56"/>
      <c r="G170" s="56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Y170" s="33"/>
    </row>
    <row r="171" customFormat="false" ht="26.25" hidden="false" customHeight="true" outlineLevel="0" collapsed="false">
      <c r="B171" s="52" t="s">
        <v>63</v>
      </c>
      <c r="C171" s="59"/>
      <c r="D171" s="54" t="s">
        <v>64</v>
      </c>
      <c r="E171" s="55" t="n">
        <v>4140</v>
      </c>
      <c r="F171" s="56" t="n">
        <f aca="false">SUM(H171:BC171)</f>
        <v>650</v>
      </c>
      <c r="G171" s="56" t="n">
        <f aca="false">E171-F171</f>
        <v>3490</v>
      </c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T171" s="1" t="n">
        <v>450</v>
      </c>
      <c r="AV171" s="76" t="n">
        <v>200</v>
      </c>
    </row>
    <row r="172" customFormat="false" ht="26.25" hidden="false" customHeight="true" outlineLevel="0" collapsed="false">
      <c r="B172" s="52" t="s">
        <v>65</v>
      </c>
      <c r="C172" s="59"/>
      <c r="D172" s="54" t="s">
        <v>66</v>
      </c>
      <c r="E172" s="55" t="n">
        <v>2070</v>
      </c>
      <c r="F172" s="56"/>
      <c r="G172" s="56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V172" s="76"/>
    </row>
    <row r="173" customFormat="false" ht="26.25" hidden="false" customHeight="true" outlineLevel="0" collapsed="false">
      <c r="B173" s="52" t="s">
        <v>67</v>
      </c>
      <c r="C173" s="59"/>
      <c r="D173" s="54" t="s">
        <v>68</v>
      </c>
      <c r="E173" s="55" t="n">
        <v>3105</v>
      </c>
      <c r="F173" s="56"/>
      <c r="G173" s="56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V173" s="76"/>
    </row>
    <row r="174" customFormat="false" ht="26.25" hidden="false" customHeight="true" outlineLevel="0" collapsed="false">
      <c r="B174" s="52" t="s">
        <v>69</v>
      </c>
      <c r="C174" s="59"/>
      <c r="D174" s="54" t="s">
        <v>70</v>
      </c>
      <c r="E174" s="55" t="n">
        <v>4485</v>
      </c>
      <c r="F174" s="56"/>
      <c r="G174" s="56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V174" s="76"/>
    </row>
    <row r="175" customFormat="false" ht="26.25" hidden="false" customHeight="true" outlineLevel="0" collapsed="false">
      <c r="B175" s="52" t="s">
        <v>71</v>
      </c>
      <c r="C175" s="59"/>
      <c r="D175" s="54" t="s">
        <v>72</v>
      </c>
      <c r="E175" s="55" t="n">
        <v>3795</v>
      </c>
      <c r="F175" s="56"/>
      <c r="G175" s="56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V175" s="76"/>
    </row>
    <row r="176" customFormat="false" ht="34.9" hidden="false" customHeight="true" outlineLevel="0" collapsed="false">
      <c r="B176" s="52" t="s">
        <v>156</v>
      </c>
      <c r="C176" s="59"/>
      <c r="D176" s="54" t="s">
        <v>157</v>
      </c>
      <c r="E176" s="55" t="n">
        <v>2760</v>
      </c>
      <c r="F176" s="56"/>
      <c r="G176" s="56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V176" s="76"/>
    </row>
    <row r="177" customFormat="false" ht="26.25" hidden="false" customHeight="true" outlineLevel="0" collapsed="false">
      <c r="B177" s="52" t="s">
        <v>73</v>
      </c>
      <c r="C177" s="59"/>
      <c r="D177" s="54" t="s">
        <v>74</v>
      </c>
      <c r="E177" s="55" t="n">
        <v>6555</v>
      </c>
      <c r="F177" s="56"/>
      <c r="G177" s="56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V177" s="76"/>
    </row>
    <row r="178" customFormat="false" ht="37.15" hidden="false" customHeight="true" outlineLevel="0" collapsed="false">
      <c r="B178" s="52" t="s">
        <v>75</v>
      </c>
      <c r="C178" s="59"/>
      <c r="D178" s="54" t="s">
        <v>76</v>
      </c>
      <c r="E178" s="55" t="n">
        <v>8970</v>
      </c>
      <c r="F178" s="56"/>
      <c r="G178" s="56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V178" s="76"/>
    </row>
    <row r="179" customFormat="false" ht="26.25" hidden="false" customHeight="true" outlineLevel="0" collapsed="false">
      <c r="B179" s="52" t="s">
        <v>158</v>
      </c>
      <c r="C179" s="59"/>
      <c r="D179" s="54" t="s">
        <v>159</v>
      </c>
      <c r="E179" s="55" t="n">
        <v>8970</v>
      </c>
      <c r="F179" s="56"/>
      <c r="G179" s="56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V179" s="76"/>
    </row>
    <row r="180" customFormat="false" ht="36.6" hidden="false" customHeight="true" outlineLevel="0" collapsed="false">
      <c r="B180" s="52" t="s">
        <v>160</v>
      </c>
      <c r="C180" s="59"/>
      <c r="D180" s="54" t="s">
        <v>161</v>
      </c>
      <c r="E180" s="55" t="n">
        <v>8625</v>
      </c>
      <c r="F180" s="56"/>
      <c r="G180" s="56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V180" s="76"/>
    </row>
    <row r="181" customFormat="false" ht="34.9" hidden="false" customHeight="true" outlineLevel="0" collapsed="false">
      <c r="B181" s="52" t="s">
        <v>77</v>
      </c>
      <c r="C181" s="59"/>
      <c r="D181" s="54" t="s">
        <v>78</v>
      </c>
      <c r="E181" s="55" t="n">
        <v>9315</v>
      </c>
      <c r="F181" s="56"/>
      <c r="G181" s="56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V181" s="76"/>
    </row>
    <row r="182" customFormat="false" ht="26.25" hidden="false" customHeight="true" outlineLevel="0" collapsed="false">
      <c r="B182" s="52" t="s">
        <v>79</v>
      </c>
      <c r="C182" s="59"/>
      <c r="D182" s="54" t="s">
        <v>80</v>
      </c>
      <c r="E182" s="55" t="n">
        <v>19320</v>
      </c>
      <c r="F182" s="56"/>
      <c r="G182" s="56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V182" s="76"/>
    </row>
    <row r="183" customFormat="false" ht="26.25" hidden="false" customHeight="true" outlineLevel="0" collapsed="false">
      <c r="B183" s="52" t="s">
        <v>81</v>
      </c>
      <c r="C183" s="59"/>
      <c r="D183" s="54" t="s">
        <v>82</v>
      </c>
      <c r="E183" s="55" t="n">
        <v>1035</v>
      </c>
      <c r="F183" s="56"/>
      <c r="G183" s="56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V183" s="76"/>
    </row>
    <row r="184" customFormat="false" ht="36.6" hidden="false" customHeight="true" outlineLevel="0" collapsed="false">
      <c r="B184" s="52" t="s">
        <v>83</v>
      </c>
      <c r="C184" s="59"/>
      <c r="D184" s="54" t="s">
        <v>84</v>
      </c>
      <c r="E184" s="55" t="n">
        <v>4485</v>
      </c>
      <c r="F184" s="56"/>
      <c r="G184" s="56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V184" s="76"/>
    </row>
    <row r="185" customFormat="false" ht="26.25" hidden="false" customHeight="true" outlineLevel="0" collapsed="false">
      <c r="B185" s="52" t="s">
        <v>162</v>
      </c>
      <c r="C185" s="59"/>
      <c r="D185" s="54" t="s">
        <v>163</v>
      </c>
      <c r="E185" s="55" t="n">
        <v>4485</v>
      </c>
      <c r="F185" s="56"/>
      <c r="G185" s="56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V185" s="76"/>
    </row>
    <row r="186" customFormat="false" ht="26.25" hidden="false" customHeight="true" outlineLevel="0" collapsed="false">
      <c r="B186" s="52" t="s">
        <v>85</v>
      </c>
      <c r="C186" s="59"/>
      <c r="D186" s="54" t="s">
        <v>86</v>
      </c>
      <c r="E186" s="55" t="n">
        <v>4140</v>
      </c>
      <c r="F186" s="56"/>
      <c r="G186" s="56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V186" s="76"/>
    </row>
    <row r="187" customFormat="false" ht="26.25" hidden="false" customHeight="true" outlineLevel="0" collapsed="false">
      <c r="B187" s="52" t="s">
        <v>87</v>
      </c>
      <c r="C187" s="59"/>
      <c r="D187" s="54" t="s">
        <v>88</v>
      </c>
      <c r="E187" s="55" t="n">
        <v>8970</v>
      </c>
      <c r="F187" s="56"/>
      <c r="G187" s="56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V187" s="76"/>
    </row>
    <row r="188" customFormat="false" ht="26.25" hidden="false" customHeight="true" outlineLevel="0" collapsed="false">
      <c r="B188" s="52" t="s">
        <v>89</v>
      </c>
      <c r="C188" s="59"/>
      <c r="D188" s="54" t="s">
        <v>90</v>
      </c>
      <c r="E188" s="55" t="n">
        <v>2760</v>
      </c>
      <c r="F188" s="56"/>
      <c r="G188" s="56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V188" s="76"/>
    </row>
    <row r="189" customFormat="false" ht="26.25" hidden="false" customHeight="true" outlineLevel="0" collapsed="false">
      <c r="B189" s="52" t="s">
        <v>91</v>
      </c>
      <c r="C189" s="59"/>
      <c r="D189" s="54" t="s">
        <v>92</v>
      </c>
      <c r="E189" s="55" t="n">
        <v>7245</v>
      </c>
      <c r="F189" s="56"/>
      <c r="G189" s="56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V189" s="76"/>
    </row>
    <row r="190" customFormat="false" ht="26.25" hidden="false" customHeight="true" outlineLevel="0" collapsed="false">
      <c r="B190" s="52" t="s">
        <v>138</v>
      </c>
      <c r="C190" s="59"/>
      <c r="D190" s="54" t="s">
        <v>139</v>
      </c>
      <c r="E190" s="55" t="n">
        <v>78930</v>
      </c>
      <c r="F190" s="56"/>
      <c r="G190" s="56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V190" s="76"/>
    </row>
    <row r="191" customFormat="false" ht="26.25" hidden="false" customHeight="true" outlineLevel="0" collapsed="false">
      <c r="B191" s="52" t="s">
        <v>140</v>
      </c>
      <c r="C191" s="59"/>
      <c r="D191" s="54" t="s">
        <v>141</v>
      </c>
      <c r="E191" s="55" t="n">
        <v>89620</v>
      </c>
      <c r="F191" s="56"/>
      <c r="G191" s="56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V191" s="76"/>
    </row>
    <row r="192" customFormat="false" ht="26.25" hidden="false" customHeight="true" outlineLevel="0" collapsed="false">
      <c r="B192" s="52" t="s">
        <v>142</v>
      </c>
      <c r="C192" s="59"/>
      <c r="D192" s="54" t="s">
        <v>143</v>
      </c>
      <c r="E192" s="55" t="n">
        <v>56925</v>
      </c>
      <c r="F192" s="56"/>
      <c r="G192" s="56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V192" s="76"/>
    </row>
    <row r="193" customFormat="false" ht="33.6" hidden="false" customHeight="true" outlineLevel="0" collapsed="false">
      <c r="B193" s="52" t="s">
        <v>144</v>
      </c>
      <c r="C193" s="59"/>
      <c r="D193" s="54" t="s">
        <v>145</v>
      </c>
      <c r="E193" s="55" t="n">
        <v>320045</v>
      </c>
      <c r="F193" s="56"/>
      <c r="G193" s="56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V193" s="76"/>
    </row>
    <row r="194" customFormat="false" ht="26.25" hidden="false" customHeight="true" outlineLevel="0" collapsed="false">
      <c r="B194" s="52" t="s">
        <v>93</v>
      </c>
      <c r="C194" s="59"/>
      <c r="D194" s="54" t="s">
        <v>94</v>
      </c>
      <c r="E194" s="55" t="n">
        <v>690</v>
      </c>
      <c r="F194" s="56"/>
      <c r="G194" s="56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V194" s="76"/>
    </row>
    <row r="195" customFormat="false" ht="26.25" hidden="false" customHeight="true" outlineLevel="0" collapsed="false">
      <c r="B195" s="52" t="s">
        <v>95</v>
      </c>
      <c r="C195" s="59"/>
      <c r="D195" s="54" t="s">
        <v>96</v>
      </c>
      <c r="E195" s="55" t="n">
        <v>2415</v>
      </c>
      <c r="F195" s="56"/>
      <c r="G195" s="56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V195" s="76"/>
    </row>
    <row r="196" customFormat="false" ht="26.25" hidden="false" customHeight="true" outlineLevel="0" collapsed="false">
      <c r="B196" s="52" t="s">
        <v>97</v>
      </c>
      <c r="C196" s="59"/>
      <c r="D196" s="54" t="s">
        <v>98</v>
      </c>
      <c r="E196" s="55" t="n">
        <v>3105</v>
      </c>
      <c r="F196" s="56"/>
      <c r="G196" s="56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V196" s="76"/>
    </row>
    <row r="197" customFormat="false" ht="26.25" hidden="false" customHeight="true" outlineLevel="0" collapsed="false">
      <c r="B197" s="52" t="s">
        <v>164</v>
      </c>
      <c r="C197" s="59"/>
      <c r="D197" s="54" t="s">
        <v>165</v>
      </c>
      <c r="E197" s="55" t="n">
        <v>12765</v>
      </c>
      <c r="F197" s="56"/>
      <c r="G197" s="56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V197" s="76"/>
    </row>
    <row r="198" customFormat="false" ht="39.6" hidden="false" customHeight="true" outlineLevel="0" collapsed="false">
      <c r="B198" s="52" t="s">
        <v>99</v>
      </c>
      <c r="C198" s="59"/>
      <c r="D198" s="54" t="s">
        <v>100</v>
      </c>
      <c r="E198" s="55" t="n">
        <v>690</v>
      </c>
      <c r="F198" s="56"/>
      <c r="G198" s="56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V198" s="76"/>
    </row>
    <row r="199" customFormat="false" ht="39" hidden="false" customHeight="true" outlineLevel="0" collapsed="false">
      <c r="B199" s="52" t="s">
        <v>146</v>
      </c>
      <c r="C199" s="59"/>
      <c r="D199" s="54" t="s">
        <v>147</v>
      </c>
      <c r="E199" s="55" t="n">
        <v>14145</v>
      </c>
      <c r="F199" s="56"/>
      <c r="G199" s="56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V199" s="76"/>
    </row>
    <row r="200" customFormat="false" ht="26.25" hidden="false" customHeight="true" outlineLevel="0" collapsed="false">
      <c r="B200" s="52" t="s">
        <v>101</v>
      </c>
      <c r="C200" s="59"/>
      <c r="D200" s="54" t="s">
        <v>102</v>
      </c>
      <c r="E200" s="55" t="n">
        <v>23460</v>
      </c>
      <c r="F200" s="56"/>
      <c r="G200" s="56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V200" s="76"/>
    </row>
    <row r="201" customFormat="false" ht="26.25" hidden="false" customHeight="true" outlineLevel="0" collapsed="false">
      <c r="B201" s="52" t="s">
        <v>166</v>
      </c>
      <c r="C201" s="59"/>
      <c r="D201" s="54" t="s">
        <v>167</v>
      </c>
      <c r="E201" s="55" t="n">
        <v>61020</v>
      </c>
      <c r="F201" s="56"/>
      <c r="G201" s="56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V201" s="76"/>
    </row>
    <row r="202" customFormat="false" ht="36.6" hidden="false" customHeight="true" outlineLevel="0" collapsed="false">
      <c r="B202" s="52" t="s">
        <v>103</v>
      </c>
      <c r="C202" s="59"/>
      <c r="D202" s="54" t="s">
        <v>104</v>
      </c>
      <c r="E202" s="55" t="n">
        <v>11385</v>
      </c>
      <c r="F202" s="56"/>
      <c r="G202" s="56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V202" s="76"/>
    </row>
    <row r="203" customFormat="false" ht="38.45" hidden="false" customHeight="true" outlineLevel="0" collapsed="false">
      <c r="B203" s="52" t="s">
        <v>105</v>
      </c>
      <c r="C203" s="59"/>
      <c r="D203" s="54" t="s">
        <v>106</v>
      </c>
      <c r="E203" s="55" t="n">
        <v>2070</v>
      </c>
      <c r="F203" s="56"/>
      <c r="G203" s="56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V203" s="76"/>
    </row>
    <row r="204" customFormat="false" ht="26.25" hidden="false" customHeight="true" outlineLevel="0" collapsed="false">
      <c r="B204" s="52" t="s">
        <v>107</v>
      </c>
      <c r="C204" s="59"/>
      <c r="D204" s="54" t="s">
        <v>108</v>
      </c>
      <c r="E204" s="55" t="n">
        <v>18975</v>
      </c>
      <c r="F204" s="56"/>
      <c r="G204" s="56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V204" s="76"/>
    </row>
    <row r="205" customFormat="false" ht="38.45" hidden="false" customHeight="true" outlineLevel="0" collapsed="false">
      <c r="B205" s="52" t="s">
        <v>109</v>
      </c>
      <c r="C205" s="59"/>
      <c r="D205" s="54" t="s">
        <v>110</v>
      </c>
      <c r="E205" s="55" t="n">
        <v>44850</v>
      </c>
      <c r="F205" s="56"/>
      <c r="G205" s="56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V205" s="76"/>
    </row>
    <row r="206" customFormat="false" ht="26.25" hidden="false" customHeight="true" outlineLevel="0" collapsed="false">
      <c r="B206" s="52" t="s">
        <v>168</v>
      </c>
      <c r="C206" s="59"/>
      <c r="D206" s="54" t="s">
        <v>169</v>
      </c>
      <c r="E206" s="55" t="n">
        <v>4485</v>
      </c>
      <c r="F206" s="56"/>
      <c r="G206" s="56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V206" s="76"/>
    </row>
    <row r="207" customFormat="false" ht="26.25" hidden="false" customHeight="true" outlineLevel="0" collapsed="false">
      <c r="B207" s="52" t="s">
        <v>170</v>
      </c>
      <c r="C207" s="59"/>
      <c r="D207" s="54" t="s">
        <v>171</v>
      </c>
      <c r="E207" s="55" t="n">
        <v>690</v>
      </c>
      <c r="F207" s="56"/>
      <c r="G207" s="56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V207" s="76"/>
    </row>
    <row r="208" customFormat="false" ht="26.25" hidden="false" customHeight="true" outlineLevel="0" collapsed="false">
      <c r="B208" s="52" t="s">
        <v>111</v>
      </c>
      <c r="C208" s="59"/>
      <c r="D208" s="54" t="s">
        <v>112</v>
      </c>
      <c r="E208" s="55" t="n">
        <v>18285</v>
      </c>
      <c r="F208" s="56"/>
      <c r="G208" s="56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V208" s="76"/>
    </row>
    <row r="209" customFormat="false" ht="26.25" hidden="false" customHeight="true" outlineLevel="0" collapsed="false">
      <c r="B209" s="52" t="s">
        <v>113</v>
      </c>
      <c r="C209" s="59"/>
      <c r="D209" s="54" t="s">
        <v>114</v>
      </c>
      <c r="E209" s="55" t="n">
        <v>5865</v>
      </c>
      <c r="F209" s="56"/>
      <c r="G209" s="56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V209" s="76"/>
    </row>
    <row r="210" customFormat="false" ht="26.25" hidden="false" customHeight="true" outlineLevel="0" collapsed="false">
      <c r="B210" s="52" t="s">
        <v>115</v>
      </c>
      <c r="C210" s="59"/>
      <c r="D210" s="54" t="s">
        <v>116</v>
      </c>
      <c r="E210" s="55" t="n">
        <v>3450</v>
      </c>
      <c r="F210" s="56"/>
      <c r="G210" s="56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V210" s="76"/>
    </row>
    <row r="211" customFormat="false" ht="26.25" hidden="false" customHeight="true" outlineLevel="0" collapsed="false">
      <c r="B211" s="52" t="s">
        <v>148</v>
      </c>
      <c r="C211" s="59"/>
      <c r="D211" s="54" t="s">
        <v>149</v>
      </c>
      <c r="E211" s="55" t="n">
        <v>33465</v>
      </c>
      <c r="F211" s="56"/>
      <c r="G211" s="56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V211" s="76"/>
    </row>
    <row r="212" customFormat="false" ht="26.25" hidden="false" customHeight="true" outlineLevel="0" collapsed="false">
      <c r="B212" s="52" t="s">
        <v>117</v>
      </c>
      <c r="C212" s="59"/>
      <c r="D212" s="54" t="s">
        <v>118</v>
      </c>
      <c r="E212" s="55" t="n">
        <v>5175</v>
      </c>
      <c r="F212" s="56"/>
      <c r="G212" s="56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V212" s="76"/>
    </row>
    <row r="213" customFormat="false" ht="26.25" hidden="false" customHeight="true" outlineLevel="0" collapsed="false">
      <c r="B213" s="52" t="s">
        <v>119</v>
      </c>
      <c r="C213" s="59"/>
      <c r="D213" s="54" t="s">
        <v>120</v>
      </c>
      <c r="E213" s="55" t="n">
        <v>9315</v>
      </c>
      <c r="F213" s="56"/>
      <c r="G213" s="56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V213" s="76"/>
    </row>
    <row r="214" customFormat="false" ht="26.25" hidden="false" customHeight="true" outlineLevel="0" collapsed="false">
      <c r="B214" s="52" t="s">
        <v>121</v>
      </c>
      <c r="C214" s="59"/>
      <c r="D214" s="54" t="s">
        <v>122</v>
      </c>
      <c r="E214" s="55" t="n">
        <v>3795</v>
      </c>
      <c r="F214" s="56"/>
      <c r="G214" s="56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V214" s="76"/>
    </row>
    <row r="215" customFormat="false" ht="26.25" hidden="false" customHeight="true" outlineLevel="0" collapsed="false">
      <c r="B215" s="52" t="s">
        <v>172</v>
      </c>
      <c r="C215" s="59"/>
      <c r="D215" s="54" t="s">
        <v>173</v>
      </c>
      <c r="E215" s="55" t="n">
        <v>1980</v>
      </c>
      <c r="F215" s="56"/>
      <c r="G215" s="56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V215" s="76"/>
    </row>
    <row r="216" customFormat="false" ht="26.25" hidden="false" customHeight="true" outlineLevel="0" collapsed="false">
      <c r="B216" s="52" t="s">
        <v>150</v>
      </c>
      <c r="C216" s="59"/>
      <c r="D216" s="54" t="s">
        <v>151</v>
      </c>
      <c r="E216" s="55" t="n">
        <v>33120</v>
      </c>
      <c r="F216" s="56"/>
      <c r="G216" s="56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V216" s="76"/>
    </row>
    <row r="217" customFormat="false" ht="36" hidden="false" customHeight="true" outlineLevel="0" collapsed="false">
      <c r="B217" s="52" t="s">
        <v>123</v>
      </c>
      <c r="C217" s="59"/>
      <c r="D217" s="54" t="s">
        <v>124</v>
      </c>
      <c r="E217" s="55" t="n">
        <v>12765</v>
      </c>
      <c r="F217" s="56"/>
      <c r="G217" s="56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V217" s="76"/>
    </row>
    <row r="218" customFormat="false" ht="26.25" hidden="false" customHeight="true" outlineLevel="0" collapsed="false">
      <c r="B218" s="52" t="s">
        <v>125</v>
      </c>
      <c r="C218" s="59"/>
      <c r="D218" s="54" t="s">
        <v>126</v>
      </c>
      <c r="E218" s="55" t="n">
        <v>206130</v>
      </c>
      <c r="F218" s="56"/>
      <c r="G218" s="56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V218" s="76"/>
    </row>
    <row r="219" customFormat="false" ht="34.15" hidden="false" customHeight="true" outlineLevel="0" collapsed="false">
      <c r="B219" s="52" t="s">
        <v>127</v>
      </c>
      <c r="C219" s="59"/>
      <c r="D219" s="54" t="s">
        <v>128</v>
      </c>
      <c r="E219" s="55" t="n">
        <v>8970</v>
      </c>
      <c r="F219" s="56"/>
      <c r="G219" s="56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V219" s="76"/>
    </row>
    <row r="220" customFormat="false" ht="26.25" hidden="false" customHeight="true" outlineLevel="0" collapsed="false">
      <c r="B220" s="52" t="s">
        <v>129</v>
      </c>
      <c r="C220" s="59"/>
      <c r="D220" s="54" t="s">
        <v>130</v>
      </c>
      <c r="E220" s="55" t="n">
        <v>16905</v>
      </c>
      <c r="F220" s="56"/>
      <c r="G220" s="56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V220" s="76"/>
    </row>
    <row r="221" customFormat="false" ht="26.25" hidden="false" customHeight="true" outlineLevel="0" collapsed="false">
      <c r="B221" s="52" t="s">
        <v>131</v>
      </c>
      <c r="C221" s="59"/>
      <c r="D221" s="54" t="s">
        <v>132</v>
      </c>
      <c r="E221" s="55" t="n">
        <v>3795</v>
      </c>
      <c r="F221" s="56"/>
      <c r="G221" s="56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V221" s="76"/>
    </row>
    <row r="222" customFormat="false" ht="26.25" hidden="false" customHeight="true" outlineLevel="0" collapsed="false">
      <c r="B222" s="52" t="s">
        <v>133</v>
      </c>
      <c r="C222" s="59"/>
      <c r="D222" s="54" t="s">
        <v>134</v>
      </c>
      <c r="E222" s="55" t="n">
        <v>8625</v>
      </c>
      <c r="F222" s="56"/>
      <c r="G222" s="56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V222" s="76"/>
    </row>
    <row r="223" s="45" customFormat="true" ht="43.9" hidden="false" customHeight="true" outlineLevel="0" collapsed="false">
      <c r="B223" s="58"/>
      <c r="C223" s="62"/>
      <c r="D223" s="35" t="s">
        <v>175</v>
      </c>
      <c r="E223" s="36" t="n">
        <f aca="false">SUM(E224:E224)</f>
        <v>2160000</v>
      </c>
      <c r="F223" s="49"/>
      <c r="G223" s="49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V223" s="77"/>
    </row>
    <row r="224" s="45" customFormat="true" ht="37.9" hidden="false" customHeight="true" outlineLevel="0" collapsed="false">
      <c r="B224" s="46" t="s">
        <v>41</v>
      </c>
      <c r="C224" s="60"/>
      <c r="D224" s="48" t="s">
        <v>42</v>
      </c>
      <c r="E224" s="36" t="n">
        <f aca="false">SUM(E225:E253)</f>
        <v>2160000</v>
      </c>
      <c r="F224" s="49"/>
      <c r="G224" s="49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V224" s="77"/>
    </row>
    <row r="225" customFormat="false" ht="37.15" hidden="false" customHeight="true" outlineLevel="0" collapsed="false">
      <c r="B225" s="52" t="s">
        <v>45</v>
      </c>
      <c r="C225" s="59"/>
      <c r="D225" s="54" t="s">
        <v>46</v>
      </c>
      <c r="E225" s="55" t="n">
        <v>36000</v>
      </c>
      <c r="F225" s="56"/>
      <c r="G225" s="56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V225" s="76"/>
    </row>
    <row r="226" customFormat="false" ht="26.25" hidden="false" customHeight="true" outlineLevel="0" collapsed="false">
      <c r="B226" s="52" t="s">
        <v>51</v>
      </c>
      <c r="C226" s="59"/>
      <c r="D226" s="54" t="s">
        <v>52</v>
      </c>
      <c r="E226" s="55" t="n">
        <v>72000</v>
      </c>
      <c r="F226" s="56"/>
      <c r="G226" s="56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V226" s="76"/>
    </row>
    <row r="227" customFormat="false" ht="26.25" hidden="false" customHeight="true" outlineLevel="0" collapsed="false">
      <c r="B227" s="52" t="s">
        <v>57</v>
      </c>
      <c r="C227" s="59"/>
      <c r="D227" s="54" t="s">
        <v>58</v>
      </c>
      <c r="E227" s="55" t="n">
        <v>36000</v>
      </c>
      <c r="F227" s="56"/>
      <c r="G227" s="56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V227" s="76"/>
    </row>
    <row r="228" customFormat="false" ht="26.25" hidden="false" customHeight="true" outlineLevel="0" collapsed="false">
      <c r="B228" s="52" t="s">
        <v>69</v>
      </c>
      <c r="C228" s="59"/>
      <c r="D228" s="54" t="s">
        <v>70</v>
      </c>
      <c r="E228" s="55" t="n">
        <v>36000</v>
      </c>
      <c r="F228" s="56"/>
      <c r="G228" s="56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V228" s="76"/>
    </row>
    <row r="229" customFormat="false" ht="26.25" hidden="false" customHeight="true" outlineLevel="0" collapsed="false">
      <c r="B229" s="52" t="s">
        <v>71</v>
      </c>
      <c r="C229" s="59"/>
      <c r="D229" s="54" t="s">
        <v>72</v>
      </c>
      <c r="E229" s="55" t="n">
        <v>36000</v>
      </c>
      <c r="F229" s="56"/>
      <c r="G229" s="56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V229" s="76"/>
    </row>
    <row r="230" customFormat="false" ht="34.9" hidden="false" customHeight="true" outlineLevel="0" collapsed="false">
      <c r="B230" s="52" t="s">
        <v>156</v>
      </c>
      <c r="C230" s="59"/>
      <c r="D230" s="54" t="s">
        <v>157</v>
      </c>
      <c r="E230" s="55" t="n">
        <v>108000</v>
      </c>
      <c r="F230" s="56"/>
      <c r="G230" s="56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V230" s="76"/>
    </row>
    <row r="231" customFormat="false" ht="26.25" hidden="false" customHeight="true" outlineLevel="0" collapsed="false">
      <c r="B231" s="52" t="s">
        <v>158</v>
      </c>
      <c r="C231" s="59"/>
      <c r="D231" s="54" t="s">
        <v>159</v>
      </c>
      <c r="E231" s="55" t="n">
        <v>72000</v>
      </c>
      <c r="F231" s="56"/>
      <c r="G231" s="56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V231" s="76"/>
    </row>
    <row r="232" customFormat="false" ht="33" hidden="false" customHeight="true" outlineLevel="0" collapsed="false">
      <c r="B232" s="52" t="s">
        <v>77</v>
      </c>
      <c r="C232" s="59"/>
      <c r="D232" s="54" t="s">
        <v>78</v>
      </c>
      <c r="E232" s="55" t="n">
        <v>36000</v>
      </c>
      <c r="F232" s="56"/>
      <c r="G232" s="56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V232" s="76"/>
    </row>
    <row r="233" customFormat="false" ht="26.25" hidden="false" customHeight="true" outlineLevel="0" collapsed="false">
      <c r="B233" s="52" t="s">
        <v>79</v>
      </c>
      <c r="C233" s="59"/>
      <c r="D233" s="54" t="s">
        <v>80</v>
      </c>
      <c r="E233" s="55" t="n">
        <v>36000</v>
      </c>
      <c r="F233" s="56"/>
      <c r="G233" s="56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V233" s="76"/>
    </row>
    <row r="234" customFormat="false" ht="26.25" hidden="false" customHeight="true" outlineLevel="0" collapsed="false">
      <c r="B234" s="52" t="s">
        <v>87</v>
      </c>
      <c r="C234" s="59"/>
      <c r="D234" s="54" t="s">
        <v>88</v>
      </c>
      <c r="E234" s="55" t="n">
        <v>108000</v>
      </c>
      <c r="F234" s="56"/>
      <c r="G234" s="56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V234" s="76"/>
    </row>
    <row r="235" customFormat="false" ht="26.25" hidden="false" customHeight="true" outlineLevel="0" collapsed="false">
      <c r="B235" s="52" t="s">
        <v>138</v>
      </c>
      <c r="C235" s="59"/>
      <c r="D235" s="54" t="s">
        <v>139</v>
      </c>
      <c r="E235" s="55" t="n">
        <v>36000</v>
      </c>
      <c r="F235" s="56"/>
      <c r="G235" s="56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V235" s="76"/>
    </row>
    <row r="236" customFormat="false" ht="26.25" hidden="false" customHeight="true" outlineLevel="0" collapsed="false">
      <c r="B236" s="52" t="s">
        <v>140</v>
      </c>
      <c r="C236" s="59"/>
      <c r="D236" s="54" t="s">
        <v>141</v>
      </c>
      <c r="E236" s="55" t="n">
        <v>180000</v>
      </c>
      <c r="F236" s="56"/>
      <c r="G236" s="56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V236" s="76"/>
    </row>
    <row r="237" customFormat="false" ht="26.25" hidden="false" customHeight="true" outlineLevel="0" collapsed="false">
      <c r="B237" s="52" t="s">
        <v>142</v>
      </c>
      <c r="C237" s="59"/>
      <c r="D237" s="54" t="s">
        <v>143</v>
      </c>
      <c r="E237" s="55" t="n">
        <v>72000</v>
      </c>
      <c r="F237" s="56"/>
      <c r="G237" s="56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V237" s="76"/>
    </row>
    <row r="238" customFormat="false" ht="33.6" hidden="false" customHeight="true" outlineLevel="0" collapsed="false">
      <c r="B238" s="52" t="s">
        <v>144</v>
      </c>
      <c r="C238" s="59"/>
      <c r="D238" s="54" t="s">
        <v>145</v>
      </c>
      <c r="E238" s="55" t="n">
        <v>180000</v>
      </c>
      <c r="F238" s="56"/>
      <c r="G238" s="56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V238" s="76"/>
    </row>
    <row r="239" customFormat="false" ht="26.25" hidden="false" customHeight="true" outlineLevel="0" collapsed="false">
      <c r="B239" s="52" t="s">
        <v>97</v>
      </c>
      <c r="C239" s="59"/>
      <c r="D239" s="54" t="s">
        <v>98</v>
      </c>
      <c r="E239" s="55" t="n">
        <v>72000</v>
      </c>
      <c r="F239" s="56"/>
      <c r="G239" s="56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V239" s="76"/>
    </row>
    <row r="240" customFormat="false" ht="34.9" hidden="false" customHeight="true" outlineLevel="0" collapsed="false">
      <c r="B240" s="52" t="s">
        <v>146</v>
      </c>
      <c r="C240" s="59"/>
      <c r="D240" s="54" t="s">
        <v>147</v>
      </c>
      <c r="E240" s="55" t="n">
        <v>36000</v>
      </c>
      <c r="F240" s="56"/>
      <c r="G240" s="56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V240" s="76"/>
    </row>
    <row r="241" customFormat="false" ht="26.25" hidden="false" customHeight="true" outlineLevel="0" collapsed="false">
      <c r="B241" s="52" t="s">
        <v>166</v>
      </c>
      <c r="C241" s="59"/>
      <c r="D241" s="54" t="s">
        <v>167</v>
      </c>
      <c r="E241" s="55" t="n">
        <v>144000</v>
      </c>
      <c r="F241" s="56"/>
      <c r="G241" s="56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V241" s="76"/>
    </row>
    <row r="242" customFormat="false" ht="36.6" hidden="false" customHeight="true" outlineLevel="0" collapsed="false">
      <c r="B242" s="52" t="s">
        <v>103</v>
      </c>
      <c r="C242" s="59"/>
      <c r="D242" s="54" t="s">
        <v>104</v>
      </c>
      <c r="E242" s="55" t="n">
        <v>72000</v>
      </c>
      <c r="F242" s="56"/>
      <c r="G242" s="56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V242" s="76"/>
    </row>
    <row r="243" customFormat="false" ht="26.25" hidden="false" customHeight="true" outlineLevel="0" collapsed="false">
      <c r="B243" s="52" t="s">
        <v>107</v>
      </c>
      <c r="C243" s="59"/>
      <c r="D243" s="54" t="s">
        <v>108</v>
      </c>
      <c r="E243" s="55" t="n">
        <v>36000</v>
      </c>
      <c r="F243" s="56"/>
      <c r="G243" s="56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V243" s="76"/>
    </row>
    <row r="244" customFormat="false" ht="33.6" hidden="false" customHeight="true" outlineLevel="0" collapsed="false">
      <c r="B244" s="52" t="s">
        <v>109</v>
      </c>
      <c r="C244" s="59"/>
      <c r="D244" s="54" t="s">
        <v>110</v>
      </c>
      <c r="E244" s="55" t="n">
        <v>72000</v>
      </c>
      <c r="F244" s="56"/>
      <c r="G244" s="56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V244" s="76"/>
    </row>
    <row r="245" customFormat="false" ht="26.25" hidden="false" customHeight="true" outlineLevel="0" collapsed="false">
      <c r="B245" s="52" t="s">
        <v>111</v>
      </c>
      <c r="C245" s="59"/>
      <c r="D245" s="54" t="s">
        <v>112</v>
      </c>
      <c r="E245" s="55" t="n">
        <v>144000</v>
      </c>
      <c r="F245" s="56"/>
      <c r="G245" s="56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V245" s="76"/>
    </row>
    <row r="246" customFormat="false" ht="26.25" hidden="false" customHeight="true" outlineLevel="0" collapsed="false">
      <c r="B246" s="52" t="s">
        <v>113</v>
      </c>
      <c r="C246" s="59"/>
      <c r="D246" s="54" t="s">
        <v>114</v>
      </c>
      <c r="E246" s="55" t="n">
        <v>36000</v>
      </c>
      <c r="F246" s="56"/>
      <c r="G246" s="56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V246" s="76"/>
    </row>
    <row r="247" customFormat="false" ht="26.25" hidden="false" customHeight="true" outlineLevel="0" collapsed="false">
      <c r="B247" s="52" t="s">
        <v>148</v>
      </c>
      <c r="C247" s="59"/>
      <c r="D247" s="54" t="s">
        <v>149</v>
      </c>
      <c r="E247" s="55" t="n">
        <v>36000</v>
      </c>
      <c r="F247" s="56"/>
      <c r="G247" s="56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V247" s="76"/>
    </row>
    <row r="248" customFormat="false" ht="26.25" hidden="false" customHeight="true" outlineLevel="0" collapsed="false">
      <c r="B248" s="52" t="s">
        <v>121</v>
      </c>
      <c r="C248" s="59"/>
      <c r="D248" s="54" t="s">
        <v>122</v>
      </c>
      <c r="E248" s="55" t="n">
        <v>36000</v>
      </c>
      <c r="F248" s="56"/>
      <c r="G248" s="56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V248" s="76"/>
    </row>
    <row r="249" customFormat="false" ht="26.25" hidden="false" customHeight="true" outlineLevel="0" collapsed="false">
      <c r="B249" s="52" t="s">
        <v>150</v>
      </c>
      <c r="C249" s="59"/>
      <c r="D249" s="54" t="s">
        <v>151</v>
      </c>
      <c r="E249" s="55" t="n">
        <v>72000</v>
      </c>
      <c r="F249" s="56"/>
      <c r="G249" s="56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V249" s="76"/>
    </row>
    <row r="250" customFormat="false" ht="36" hidden="false" customHeight="true" outlineLevel="0" collapsed="false">
      <c r="B250" s="52" t="s">
        <v>123</v>
      </c>
      <c r="C250" s="59"/>
      <c r="D250" s="54" t="s">
        <v>124</v>
      </c>
      <c r="E250" s="55" t="n">
        <v>36000</v>
      </c>
      <c r="F250" s="56"/>
      <c r="G250" s="56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V250" s="76"/>
    </row>
    <row r="251" customFormat="false" ht="26.25" hidden="false" customHeight="true" outlineLevel="0" collapsed="false">
      <c r="B251" s="52" t="s">
        <v>125</v>
      </c>
      <c r="C251" s="59"/>
      <c r="D251" s="54" t="s">
        <v>126</v>
      </c>
      <c r="E251" s="55" t="n">
        <v>144000</v>
      </c>
      <c r="F251" s="56"/>
      <c r="G251" s="56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V251" s="76"/>
    </row>
    <row r="252" customFormat="false" ht="26.25" hidden="false" customHeight="true" outlineLevel="0" collapsed="false">
      <c r="B252" s="52" t="s">
        <v>129</v>
      </c>
      <c r="C252" s="59"/>
      <c r="D252" s="54" t="s">
        <v>130</v>
      </c>
      <c r="E252" s="55" t="n">
        <v>36000</v>
      </c>
      <c r="F252" s="56"/>
      <c r="G252" s="56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V252" s="76"/>
    </row>
    <row r="253" customFormat="false" ht="26.25" hidden="false" customHeight="true" outlineLevel="0" collapsed="false">
      <c r="B253" s="52" t="s">
        <v>133</v>
      </c>
      <c r="C253" s="59"/>
      <c r="D253" s="54" t="s">
        <v>134</v>
      </c>
      <c r="E253" s="55" t="n">
        <v>144000</v>
      </c>
      <c r="F253" s="56"/>
      <c r="G253" s="56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V253" s="76"/>
    </row>
    <row r="254" customFormat="false" ht="26.25" hidden="false" customHeight="true" outlineLevel="0" collapsed="false">
      <c r="B254" s="40" t="n">
        <v>5119770</v>
      </c>
      <c r="C254" s="40" t="n">
        <v>9770</v>
      </c>
      <c r="D254" s="35" t="s">
        <v>154</v>
      </c>
      <c r="E254" s="36" t="n">
        <f aca="false">SUM(E255+E319+E383+E510)</f>
        <v>76710</v>
      </c>
      <c r="F254" s="56"/>
      <c r="G254" s="56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V254" s="76"/>
    </row>
    <row r="255" s="45" customFormat="true" ht="100.9" hidden="false" customHeight="true" outlineLevel="0" collapsed="false">
      <c r="B255" s="58"/>
      <c r="C255" s="62"/>
      <c r="D255" s="35" t="s">
        <v>176</v>
      </c>
      <c r="E255" s="36" t="n">
        <f aca="false">E256</f>
        <v>76710</v>
      </c>
      <c r="F255" s="49"/>
      <c r="G255" s="49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V255" s="77"/>
    </row>
    <row r="256" s="45" customFormat="true" ht="47.25" hidden="false" customHeight="true" outlineLevel="0" collapsed="false">
      <c r="B256" s="46" t="s">
        <v>41</v>
      </c>
      <c r="C256" s="60"/>
      <c r="D256" s="48" t="s">
        <v>42</v>
      </c>
      <c r="E256" s="36" t="n">
        <f aca="false">SUM(E257:E258)</f>
        <v>76710</v>
      </c>
      <c r="F256" s="49"/>
      <c r="G256" s="49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V256" s="77"/>
    </row>
    <row r="257" customFormat="false" ht="26.25" hidden="false" customHeight="true" outlineLevel="0" collapsed="false">
      <c r="B257" s="52" t="s">
        <v>138</v>
      </c>
      <c r="C257" s="59"/>
      <c r="D257" s="54" t="s">
        <v>177</v>
      </c>
      <c r="E257" s="78" t="n">
        <v>38352</v>
      </c>
      <c r="F257" s="56"/>
      <c r="G257" s="56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V257" s="76"/>
    </row>
    <row r="258" customFormat="false" ht="37.9" hidden="false" customHeight="true" outlineLevel="0" collapsed="false">
      <c r="B258" s="52" t="s">
        <v>144</v>
      </c>
      <c r="C258" s="59"/>
      <c r="D258" s="54" t="s">
        <v>145</v>
      </c>
      <c r="E258" s="78" t="n">
        <v>38358</v>
      </c>
      <c r="F258" s="56"/>
      <c r="G258" s="56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V258" s="76"/>
    </row>
    <row r="259" customFormat="false" ht="26.25" hidden="false" customHeight="true" outlineLevel="0" collapsed="false">
      <c r="B259" s="79" t="s">
        <v>178</v>
      </c>
      <c r="C259" s="79" t="s">
        <v>178</v>
      </c>
      <c r="D259" s="35" t="s">
        <v>179</v>
      </c>
      <c r="E259" s="36" t="n">
        <f aca="false">E260+E261</f>
        <v>113267210</v>
      </c>
      <c r="F259" s="80" t="e">
        <f aca="false">SUM(F260:F261)</f>
        <v>#REF!</v>
      </c>
      <c r="G259" s="80" t="e">
        <f aca="false">SUM(G260:G261)</f>
        <v>#VALUE!</v>
      </c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</row>
    <row r="260" customFormat="false" ht="26.25" hidden="false" customHeight="true" outlineLevel="0" collapsed="false">
      <c r="B260" s="79" t="s">
        <v>178</v>
      </c>
      <c r="C260" s="79" t="s">
        <v>178</v>
      </c>
      <c r="D260" s="82" t="s">
        <v>180</v>
      </c>
      <c r="E260" s="41" t="n">
        <f aca="false">SUM(E15)</f>
        <v>113267210</v>
      </c>
      <c r="F260" s="81" t="e">
        <f aca="false">SUM(C16+#REF!+#REF!+#REF!+#REF!+C95+C159+C223+#REF!+C255+#REF!)</f>
        <v>#REF!</v>
      </c>
      <c r="G260" s="81" t="e">
        <f aca="false">SUM(D16+#REF!+#REF!+#REF!+#REF!+D95+D159+D223+#REF!+D255+#REF!)</f>
        <v>#VALUE!</v>
      </c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W260" s="1" t="n">
        <v>1000</v>
      </c>
    </row>
    <row r="261" customFormat="false" ht="26.25" hidden="false" customHeight="true" outlineLevel="0" collapsed="false">
      <c r="B261" s="79" t="s">
        <v>178</v>
      </c>
      <c r="C261" s="79" t="s">
        <v>178</v>
      </c>
      <c r="D261" s="83" t="s">
        <v>181</v>
      </c>
      <c r="E261" s="36" t="n">
        <v>0</v>
      </c>
      <c r="F261" s="84" t="n">
        <f aca="false">SUM(H261:BC261)</f>
        <v>0</v>
      </c>
      <c r="G261" s="84" t="n">
        <f aca="false">E261-F261</f>
        <v>0</v>
      </c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</row>
    <row r="262" customFormat="false" ht="20.25" hidden="true" customHeight="false" outlineLevel="0" collapsed="false">
      <c r="B262" s="85"/>
      <c r="C262" s="85"/>
      <c r="D262" s="86"/>
      <c r="E262" s="56"/>
      <c r="F262" s="56" t="n">
        <f aca="false">SUM(H262:BC262)</f>
        <v>0</v>
      </c>
      <c r="G262" s="56" t="n">
        <f aca="false">E262-F262</f>
        <v>0</v>
      </c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</row>
    <row r="263" customFormat="false" ht="20.25" hidden="true" customHeight="false" outlineLevel="0" collapsed="false">
      <c r="B263" s="85"/>
      <c r="C263" s="85"/>
      <c r="D263" s="87"/>
      <c r="E263" s="88"/>
      <c r="F263" s="88" t="n">
        <f aca="false">SUM(F264)</f>
        <v>0</v>
      </c>
      <c r="G263" s="88" t="n">
        <f aca="false">SUM(G264)</f>
        <v>0</v>
      </c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</row>
    <row r="264" customFormat="false" ht="20.25" hidden="true" customHeight="false" outlineLevel="0" collapsed="false">
      <c r="B264" s="85"/>
      <c r="C264" s="85"/>
      <c r="D264" s="86"/>
      <c r="E264" s="56"/>
      <c r="F264" s="56" t="n">
        <f aca="false">SUM(H264:BC264)</f>
        <v>0</v>
      </c>
      <c r="G264" s="56" t="n">
        <f aca="false">E264-F264</f>
        <v>0</v>
      </c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</row>
    <row r="265" customFormat="false" ht="20.25" hidden="true" customHeight="false" outlineLevel="0" collapsed="false">
      <c r="B265" s="90"/>
      <c r="C265" s="90"/>
      <c r="D265" s="87"/>
      <c r="E265" s="88"/>
      <c r="F265" s="88" t="n">
        <f aca="false">SUM(F266:F267)</f>
        <v>0</v>
      </c>
      <c r="G265" s="88" t="n">
        <f aca="false">SUM(G266:G267)</f>
        <v>0</v>
      </c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</row>
    <row r="266" customFormat="false" ht="20.25" hidden="true" customHeight="false" outlineLevel="0" collapsed="false">
      <c r="B266" s="85"/>
      <c r="C266" s="85"/>
      <c r="D266" s="86"/>
      <c r="E266" s="56"/>
      <c r="F266" s="56" t="n">
        <f aca="false">SUM(H266:BC266)</f>
        <v>0</v>
      </c>
      <c r="G266" s="56" t="n">
        <f aca="false">E266-F266</f>
        <v>0</v>
      </c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</row>
    <row r="267" customFormat="false" ht="20.25" hidden="true" customHeight="false" outlineLevel="0" collapsed="false">
      <c r="B267" s="85"/>
      <c r="C267" s="85"/>
      <c r="D267" s="86"/>
      <c r="E267" s="56"/>
      <c r="F267" s="56" t="n">
        <f aca="false">SUM(H267:BC267)</f>
        <v>0</v>
      </c>
      <c r="G267" s="56" t="n">
        <f aca="false">E267-F267</f>
        <v>0</v>
      </c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</row>
    <row r="268" customFormat="false" ht="20.25" hidden="true" customHeight="false" outlineLevel="0" collapsed="false">
      <c r="B268" s="90"/>
      <c r="C268" s="90"/>
      <c r="D268" s="87"/>
      <c r="E268" s="88"/>
      <c r="F268" s="88" t="n">
        <f aca="false">SUM(F269)</f>
        <v>150</v>
      </c>
      <c r="G268" s="88" t="n">
        <f aca="false">SUM(G269)</f>
        <v>-150</v>
      </c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</row>
    <row r="269" customFormat="false" ht="20.25" hidden="true" customHeight="false" outlineLevel="0" collapsed="false">
      <c r="B269" s="85"/>
      <c r="C269" s="85"/>
      <c r="D269" s="86"/>
      <c r="E269" s="56"/>
      <c r="F269" s="56" t="n">
        <f aca="false">SUM(H269:BC269)</f>
        <v>150</v>
      </c>
      <c r="G269" s="56" t="n">
        <f aca="false">E269-F269</f>
        <v>-150</v>
      </c>
      <c r="H269" s="57"/>
      <c r="I269" s="57"/>
      <c r="J269" s="57"/>
      <c r="K269" s="57"/>
      <c r="L269" s="57"/>
      <c r="M269" s="57"/>
      <c r="N269" s="57"/>
      <c r="O269" s="57"/>
      <c r="P269" s="57"/>
      <c r="Q269" s="57" t="n">
        <v>150</v>
      </c>
      <c r="R269" s="57"/>
      <c r="S269" s="57"/>
      <c r="T269" s="57"/>
      <c r="U269" s="57"/>
    </row>
    <row r="270" customFormat="false" ht="20.25" hidden="true" customHeight="false" outlineLevel="0" collapsed="false">
      <c r="B270" s="90"/>
      <c r="C270" s="90"/>
      <c r="D270" s="87"/>
      <c r="E270" s="88"/>
      <c r="F270" s="88" t="n">
        <f aca="false">SUM(F271)</f>
        <v>60</v>
      </c>
      <c r="G270" s="88" t="n">
        <f aca="false">SUM(G271)</f>
        <v>-60</v>
      </c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</row>
    <row r="271" customFormat="false" ht="20.25" hidden="true" customHeight="false" outlineLevel="0" collapsed="false">
      <c r="B271" s="85"/>
      <c r="C271" s="85"/>
      <c r="D271" s="86"/>
      <c r="E271" s="56"/>
      <c r="F271" s="56" t="n">
        <f aca="false">SUM(H271:BC271)</f>
        <v>60</v>
      </c>
      <c r="G271" s="56" t="n">
        <f aca="false">E271-F271</f>
        <v>-60</v>
      </c>
      <c r="H271" s="57"/>
      <c r="I271" s="57"/>
      <c r="J271" s="57"/>
      <c r="K271" s="57"/>
      <c r="L271" s="57"/>
      <c r="M271" s="57"/>
      <c r="N271" s="57"/>
      <c r="O271" s="57" t="n">
        <v>60</v>
      </c>
      <c r="P271" s="57"/>
      <c r="Q271" s="57"/>
      <c r="R271" s="57"/>
      <c r="S271" s="57"/>
      <c r="T271" s="57"/>
      <c r="U271" s="57"/>
    </row>
    <row r="272" customFormat="false" ht="20.25" hidden="true" customHeight="false" outlineLevel="0" collapsed="false">
      <c r="B272" s="90"/>
      <c r="C272" s="90"/>
      <c r="D272" s="87"/>
      <c r="E272" s="88"/>
      <c r="F272" s="88" t="n">
        <f aca="false">SUM(F273)</f>
        <v>300</v>
      </c>
      <c r="G272" s="88" t="n">
        <f aca="false">SUM(G273)</f>
        <v>-300</v>
      </c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</row>
    <row r="273" customFormat="false" ht="20.25" hidden="true" customHeight="false" outlineLevel="0" collapsed="false">
      <c r="B273" s="85"/>
      <c r="C273" s="85"/>
      <c r="D273" s="86"/>
      <c r="E273" s="56"/>
      <c r="F273" s="56" t="n">
        <f aca="false">SUM(H273:BC273)</f>
        <v>300</v>
      </c>
      <c r="G273" s="56" t="n">
        <f aca="false">E273-F273</f>
        <v>-300</v>
      </c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X273" s="1" t="n">
        <v>300</v>
      </c>
    </row>
    <row r="274" customFormat="false" ht="20.25" hidden="true" customHeight="false" outlineLevel="0" collapsed="false">
      <c r="B274" s="85"/>
      <c r="C274" s="85"/>
      <c r="D274" s="87"/>
      <c r="E274" s="88"/>
      <c r="F274" s="88" t="n">
        <f aca="false">SUM(F275)</f>
        <v>0</v>
      </c>
      <c r="G274" s="88" t="n">
        <f aca="false">SUM(G275)</f>
        <v>0</v>
      </c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</row>
    <row r="275" customFormat="false" ht="20.25" hidden="true" customHeight="false" outlineLevel="0" collapsed="false">
      <c r="B275" s="85"/>
      <c r="C275" s="85"/>
      <c r="D275" s="86"/>
      <c r="E275" s="56"/>
      <c r="F275" s="56" t="n">
        <f aca="false">SUM(H275:BC275)</f>
        <v>0</v>
      </c>
      <c r="G275" s="56" t="n">
        <f aca="false">E275-F275</f>
        <v>0</v>
      </c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</row>
    <row r="276" customFormat="false" ht="20.25" hidden="true" customHeight="false" outlineLevel="0" collapsed="false">
      <c r="B276" s="90"/>
      <c r="C276" s="90"/>
      <c r="D276" s="87"/>
      <c r="E276" s="88"/>
      <c r="F276" s="88" t="n">
        <f aca="false">SUM(F277)</f>
        <v>0</v>
      </c>
      <c r="G276" s="88" t="n">
        <f aca="false">SUM(G277)</f>
        <v>0</v>
      </c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</row>
    <row r="277" customFormat="false" ht="20.25" hidden="true" customHeight="false" outlineLevel="0" collapsed="false">
      <c r="B277" s="85"/>
      <c r="C277" s="85"/>
      <c r="D277" s="86"/>
      <c r="E277" s="56"/>
      <c r="F277" s="56" t="n">
        <f aca="false">SUM(H277:BC277)</f>
        <v>0</v>
      </c>
      <c r="G277" s="56" t="n">
        <f aca="false">E277-F277</f>
        <v>0</v>
      </c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</row>
    <row r="278" customFormat="false" ht="20.25" hidden="true" customHeight="false" outlineLevel="0" collapsed="false">
      <c r="B278" s="90"/>
      <c r="C278" s="90"/>
      <c r="D278" s="91"/>
      <c r="E278" s="88"/>
      <c r="F278" s="88" t="n">
        <f aca="false">SUM(F279:F280)</f>
        <v>199</v>
      </c>
      <c r="G278" s="88" t="n">
        <f aca="false">SUM(G279:G280)</f>
        <v>-199</v>
      </c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</row>
    <row r="279" customFormat="false" ht="20.25" hidden="true" customHeight="false" outlineLevel="0" collapsed="false">
      <c r="B279" s="85"/>
      <c r="C279" s="85"/>
      <c r="D279" s="92"/>
      <c r="E279" s="56"/>
      <c r="F279" s="56" t="n">
        <f aca="false">SUM(H279:BC279)</f>
        <v>150</v>
      </c>
      <c r="G279" s="56" t="n">
        <f aca="false">E279-F279</f>
        <v>-150</v>
      </c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W279" s="1" t="n">
        <v>150</v>
      </c>
    </row>
    <row r="280" customFormat="false" ht="20.25" hidden="true" customHeight="false" outlineLevel="0" collapsed="false">
      <c r="B280" s="85"/>
      <c r="C280" s="85"/>
      <c r="D280" s="86"/>
      <c r="E280" s="56"/>
      <c r="F280" s="56" t="n">
        <f aca="false">SUM(H280:BC280)</f>
        <v>49</v>
      </c>
      <c r="G280" s="56" t="n">
        <f aca="false">E280-F280</f>
        <v>-49</v>
      </c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W280" s="1" t="n">
        <v>49</v>
      </c>
    </row>
    <row r="281" customFormat="false" ht="20.25" hidden="true" customHeight="false" outlineLevel="0" collapsed="false">
      <c r="B281" s="85"/>
      <c r="C281" s="85"/>
      <c r="D281" s="87"/>
      <c r="E281" s="88"/>
      <c r="F281" s="88" t="n">
        <f aca="false">SUM(F282:F284)</f>
        <v>0</v>
      </c>
      <c r="G281" s="88" t="n">
        <f aca="false">SUM(G282:G284)</f>
        <v>0</v>
      </c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</row>
    <row r="282" customFormat="false" ht="20.25" hidden="true" customHeight="false" outlineLevel="0" collapsed="false">
      <c r="B282" s="85"/>
      <c r="C282" s="85"/>
      <c r="D282" s="86"/>
      <c r="E282" s="56"/>
      <c r="F282" s="56" t="n">
        <f aca="false">SUM(H282:BC282)</f>
        <v>0</v>
      </c>
      <c r="G282" s="56" t="n">
        <f aca="false">E282-F282</f>
        <v>0</v>
      </c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</row>
    <row r="283" customFormat="false" ht="20.25" hidden="true" customHeight="false" outlineLevel="0" collapsed="false">
      <c r="B283" s="85"/>
      <c r="C283" s="85"/>
      <c r="D283" s="86"/>
      <c r="E283" s="56"/>
      <c r="F283" s="56" t="n">
        <f aca="false">SUM(H283:BC283)</f>
        <v>0</v>
      </c>
      <c r="G283" s="56" t="n">
        <f aca="false">E283-F283</f>
        <v>0</v>
      </c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</row>
    <row r="284" customFormat="false" ht="20.25" hidden="true" customHeight="false" outlineLevel="0" collapsed="false">
      <c r="B284" s="85"/>
      <c r="C284" s="85"/>
      <c r="D284" s="86"/>
      <c r="E284" s="56"/>
      <c r="F284" s="56" t="n">
        <f aca="false">SUM(H284:BC284)</f>
        <v>0</v>
      </c>
      <c r="G284" s="56" t="n">
        <f aca="false">E284-F284</f>
        <v>0</v>
      </c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</row>
    <row r="285" customFormat="false" ht="18.75" hidden="false" customHeight="false" outlineLevel="0" collapsed="false">
      <c r="B285" s="13"/>
      <c r="C285" s="13"/>
      <c r="D285" s="13"/>
      <c r="E285" s="13"/>
      <c r="F285" s="13"/>
      <c r="G285" s="13"/>
    </row>
    <row r="286" customFormat="false" ht="64.15" hidden="false" customHeight="true" outlineLevel="0" collapsed="false">
      <c r="B286" s="93" t="s">
        <v>182</v>
      </c>
      <c r="C286" s="93"/>
      <c r="D286" s="93"/>
      <c r="F286" s="5"/>
      <c r="G286" s="5"/>
      <c r="H286" s="94"/>
    </row>
    <row r="287" customFormat="false" ht="18.75" hidden="false" customHeight="false" outlineLevel="0" collapsed="false">
      <c r="B287" s="51" t="s">
        <v>183</v>
      </c>
      <c r="E287" s="95" t="s">
        <v>184</v>
      </c>
    </row>
    <row r="291" customFormat="false" ht="18.75" hidden="false" customHeight="false" outlineLevel="0" collapsed="false">
      <c r="H291" s="96"/>
    </row>
    <row r="314" customFormat="false" ht="12.75" hidden="false" customHeight="false" outlineLevel="0" collapsed="false">
      <c r="B314" s="97"/>
    </row>
    <row r="360" customFormat="false" ht="12.75" hidden="false" customHeight="false" outlineLevel="0" collapsed="false">
      <c r="B360" s="97"/>
    </row>
    <row r="367" customFormat="false" ht="18" hidden="false" customHeight="true" outlineLevel="0" collapsed="false"/>
    <row r="368" customFormat="false" ht="17.45" hidden="false" customHeight="true" outlineLevel="0" collapsed="false"/>
    <row r="369" customFormat="false" ht="17.45" hidden="false" customHeight="true" outlineLevel="0" collapsed="false"/>
    <row r="370" customFormat="false" ht="17.45" hidden="false" customHeight="true" outlineLevel="0" collapsed="false"/>
    <row r="371" customFormat="false" ht="17.45" hidden="false" customHeight="true" outlineLevel="0" collapsed="false">
      <c r="B371" s="97"/>
    </row>
    <row r="385" customFormat="false" ht="20.45" hidden="false" customHeight="true" outlineLevel="0" collapsed="false"/>
    <row r="386" customFormat="false" ht="20.45" hidden="false" customHeight="true" outlineLevel="0" collapsed="false"/>
    <row r="387" customFormat="false" ht="20.45" hidden="false" customHeight="true" outlineLevel="0" collapsed="false"/>
    <row r="388" customFormat="false" ht="20.45" hidden="false" customHeight="true" outlineLevel="0" collapsed="false"/>
    <row r="389" customFormat="false" ht="20.45" hidden="false" customHeight="true" outlineLevel="0" collapsed="false"/>
    <row r="390" customFormat="false" ht="13.15" hidden="false" customHeight="true" outlineLevel="0" collapsed="false"/>
    <row r="391" customFormat="false" ht="14.45" hidden="false" customHeight="true" outlineLevel="0" collapsed="false">
      <c r="B391" s="98"/>
      <c r="C391" s="13"/>
      <c r="D391" s="13"/>
    </row>
    <row r="392" customFormat="false" ht="18.6" hidden="false" customHeight="true" outlineLevel="0" collapsed="false">
      <c r="B392" s="13"/>
      <c r="C392" s="13"/>
      <c r="D392" s="13"/>
    </row>
    <row r="393" customFormat="false" ht="18.75" hidden="false" customHeight="false" outlineLevel="0" collapsed="false">
      <c r="B393" s="13"/>
      <c r="C393" s="13"/>
      <c r="D393" s="13"/>
    </row>
    <row r="394" customFormat="false" ht="18.75" hidden="false" customHeight="false" outlineLevel="0" collapsed="false">
      <c r="B394" s="98"/>
      <c r="C394" s="13"/>
      <c r="D394" s="13"/>
    </row>
    <row r="414" customFormat="false" ht="18.75" hidden="false" customHeight="false" outlineLevel="0" collapsed="false">
      <c r="B414" s="13" t="s">
        <v>185</v>
      </c>
      <c r="C414" s="13"/>
      <c r="D414" s="13"/>
    </row>
    <row r="415" customFormat="false" ht="18.75" hidden="false" customHeight="false" outlineLevel="0" collapsed="false">
      <c r="B415" s="13"/>
      <c r="C415" s="13"/>
      <c r="D415" s="13"/>
    </row>
    <row r="416" customFormat="false" ht="18.75" hidden="false" customHeight="false" outlineLevel="0" collapsed="false">
      <c r="B416" s="13" t="s">
        <v>186</v>
      </c>
      <c r="C416" s="13"/>
      <c r="D416" s="13"/>
    </row>
    <row r="417" customFormat="false" ht="18.75" hidden="false" customHeight="false" outlineLevel="0" collapsed="false">
      <c r="B417" s="13" t="s">
        <v>187</v>
      </c>
      <c r="C417" s="13"/>
      <c r="D417" s="13"/>
    </row>
    <row r="418" customFormat="false" ht="18.75" hidden="false" customHeight="false" outlineLevel="0" collapsed="false">
      <c r="B418" s="13" t="s">
        <v>188</v>
      </c>
      <c r="C418" s="13"/>
      <c r="D418" s="13"/>
    </row>
    <row r="419" customFormat="false" ht="18.75" hidden="false" customHeight="false" outlineLevel="0" collapsed="false">
      <c r="B419" s="13" t="s">
        <v>189</v>
      </c>
      <c r="C419" s="13"/>
      <c r="D419" s="13"/>
    </row>
    <row r="420" customFormat="false" ht="18.75" hidden="false" customHeight="false" outlineLevel="0" collapsed="false">
      <c r="B420" s="98" t="n">
        <v>680330799</v>
      </c>
      <c r="C420" s="13"/>
      <c r="D420" s="13"/>
    </row>
    <row r="424" customFormat="false" ht="18.75" hidden="false" customHeight="false" outlineLevel="0" collapsed="false">
      <c r="B424" s="13"/>
      <c r="C424" s="13"/>
      <c r="D424" s="13"/>
    </row>
  </sheetData>
  <mergeCells count="14">
    <mergeCell ref="D1:E1"/>
    <mergeCell ref="D2:E2"/>
    <mergeCell ref="D3:E3"/>
    <mergeCell ref="D5:E5"/>
    <mergeCell ref="F8:G8"/>
    <mergeCell ref="B9:G9"/>
    <mergeCell ref="D10:G10"/>
    <mergeCell ref="C11:G11"/>
    <mergeCell ref="B12:B13"/>
    <mergeCell ref="C12:C13"/>
    <mergeCell ref="D12:D13"/>
    <mergeCell ref="E12:E13"/>
    <mergeCell ref="F12:F13"/>
    <mergeCell ref="G12:G13"/>
  </mergeCells>
  <printOptions headings="false" gridLines="false" gridLinesSet="true" horizontalCentered="false" verticalCentered="false"/>
  <pageMargins left="1.18125" right="0.39375" top="0.679861111111111" bottom="0.590277777777778" header="0.511805555555555" footer="0.511805555555555"/>
  <pageSetup paperSize="9" scale="6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25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99"/>
    <pageSetUpPr fitToPage="true"/>
  </sheetPr>
  <dimension ref="B1:BB128"/>
  <sheetViews>
    <sheetView showFormulas="false" showGridLines="true" showRowColHeaders="true" showZeros="true" rightToLeft="false" tabSelected="true" showOutlineSymbols="true" defaultGridColor="true" view="normal" topLeftCell="A7" colorId="64" zoomScale="79" zoomScaleNormal="79" zoomScalePageLayoutView="100" workbookViewId="0">
      <selection pane="topLeft" activeCell="I22" activeCellId="0" sqref="I22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11.12"/>
    <col collapsed="false" customWidth="true" hidden="false" outlineLevel="0" max="2" min="2" style="1" width="16.54"/>
    <col collapsed="false" customWidth="true" hidden="false" outlineLevel="0" max="3" min="3" style="1" width="65.63"/>
    <col collapsed="false" customWidth="true" hidden="false" outlineLevel="0" max="4" min="4" style="1" width="46.23"/>
    <col collapsed="false" customWidth="true" hidden="true" outlineLevel="0" max="5" min="5" style="1" width="22.11"/>
    <col collapsed="false" customWidth="true" hidden="true" outlineLevel="0" max="6" min="6" style="1" width="20.39"/>
    <col collapsed="false" customWidth="true" hidden="false" outlineLevel="0" max="20" min="7" style="1" width="20.39"/>
    <col collapsed="false" customWidth="true" hidden="false" outlineLevel="0" max="26" min="21" style="1" width="17.68"/>
    <col collapsed="false" customWidth="true" hidden="false" outlineLevel="0" max="27" min="27" style="1" width="11.98"/>
    <col collapsed="false" customWidth="true" hidden="false" outlineLevel="0" max="28" min="28" style="1" width="10.12"/>
    <col collapsed="false" customWidth="true" hidden="false" outlineLevel="0" max="29" min="29" style="1" width="12.98"/>
    <col collapsed="false" customWidth="true" hidden="false" outlineLevel="0" max="30" min="30" style="1" width="13.55"/>
    <col collapsed="false" customWidth="true" hidden="false" outlineLevel="0" max="31" min="31" style="1" width="11.84"/>
    <col collapsed="false" customWidth="true" hidden="false" outlineLevel="0" max="32" min="32" style="1" width="12.69"/>
    <col collapsed="false" customWidth="true" hidden="false" outlineLevel="0" max="33" min="33" style="1" width="10.69"/>
    <col collapsed="false" customWidth="true" hidden="false" outlineLevel="0" max="35" min="34" style="1" width="13.27"/>
    <col collapsed="false" customWidth="true" hidden="false" outlineLevel="0" max="36" min="36" style="1" width="10.12"/>
    <col collapsed="false" customWidth="true" hidden="false" outlineLevel="0" max="37" min="37" style="1" width="17.4"/>
    <col collapsed="false" customWidth="true" hidden="false" outlineLevel="0" max="38" min="38" style="1" width="13.12"/>
    <col collapsed="false" customWidth="true" hidden="false" outlineLevel="0" max="39" min="39" style="1" width="11.27"/>
    <col collapsed="false" customWidth="true" hidden="false" outlineLevel="0" max="40" min="40" style="1" width="11.4"/>
    <col collapsed="false" customWidth="true" hidden="false" outlineLevel="0" max="42" min="41" style="1" width="12.69"/>
    <col collapsed="false" customWidth="false" hidden="false" outlineLevel="0" max="47" min="43" style="1" width="9.13"/>
    <col collapsed="false" customWidth="true" hidden="false" outlineLevel="0" max="48" min="48" style="1" width="8.69"/>
    <col collapsed="false" customWidth="false" hidden="false" outlineLevel="0" max="49" min="49" style="1" width="9.13"/>
    <col collapsed="false" customWidth="true" hidden="false" outlineLevel="0" max="50" min="50" style="1" width="12.4"/>
    <col collapsed="false" customWidth="false" hidden="false" outlineLevel="0" max="51" min="51" style="1" width="9.13"/>
    <col collapsed="false" customWidth="true" hidden="false" outlineLevel="0" max="52" min="52" style="1" width="13.97"/>
    <col collapsed="false" customWidth="false" hidden="false" outlineLevel="0" max="53" min="53" style="1" width="9.13"/>
    <col collapsed="false" customWidth="true" hidden="false" outlineLevel="0" max="54" min="54" style="1" width="9.98"/>
    <col collapsed="false" customWidth="false" hidden="false" outlineLevel="0" max="257" min="55" style="1" width="9.13"/>
  </cols>
  <sheetData>
    <row r="1" customFormat="false" ht="20.25" hidden="true" customHeight="false" outlineLevel="0" collapsed="false">
      <c r="C1" s="2" t="s">
        <v>0</v>
      </c>
      <c r="D1" s="2"/>
    </row>
    <row r="2" customFormat="false" ht="18" hidden="true" customHeight="true" outlineLevel="0" collapsed="false">
      <c r="C2" s="3" t="s">
        <v>1</v>
      </c>
      <c r="D2" s="3"/>
    </row>
    <row r="3" customFormat="false" ht="18" hidden="true" customHeight="true" outlineLevel="0" collapsed="false">
      <c r="C3" s="3" t="s">
        <v>2</v>
      </c>
      <c r="D3" s="3"/>
    </row>
    <row r="4" customFormat="false" ht="20.25" hidden="true" customHeight="false" outlineLevel="0" collapsed="false">
      <c r="C4" s="4" t="s">
        <v>3</v>
      </c>
      <c r="D4" s="4"/>
    </row>
    <row r="5" customFormat="false" ht="20.25" hidden="true" customHeight="false" outlineLevel="0" collapsed="false">
      <c r="C5" s="2" t="s">
        <v>4</v>
      </c>
      <c r="D5" s="2"/>
    </row>
    <row r="6" customFormat="false" ht="18.75" hidden="true" customHeight="false" outlineLevel="0" collapsed="false">
      <c r="C6" s="5"/>
      <c r="D6" s="5"/>
    </row>
    <row r="7" customFormat="false" ht="20.25" hidden="false" customHeight="false" outlineLevel="0" collapsed="false">
      <c r="C7" s="6"/>
      <c r="D7" s="7"/>
    </row>
    <row r="8" customFormat="false" ht="25.15" hidden="false" customHeight="true" outlineLevel="0" collapsed="false">
      <c r="C8" s="6"/>
      <c r="D8" s="93" t="s">
        <v>190</v>
      </c>
    </row>
    <row r="9" customFormat="false" ht="19.5" hidden="false" customHeight="true" outlineLevel="0" collapsed="false">
      <c r="C9" s="5"/>
      <c r="D9" s="99" t="s">
        <v>191</v>
      </c>
      <c r="E9" s="9"/>
      <c r="F9" s="9"/>
    </row>
    <row r="10" customFormat="false" ht="19.5" hidden="false" customHeight="true" outlineLevel="0" collapsed="false">
      <c r="C10" s="5"/>
      <c r="D10" s="99" t="s">
        <v>192</v>
      </c>
      <c r="E10" s="100"/>
      <c r="F10" s="100"/>
    </row>
    <row r="11" customFormat="false" ht="18.75" hidden="false" customHeight="true" outlineLevel="0" collapsed="false">
      <c r="C11" s="5"/>
      <c r="D11" s="99" t="s">
        <v>193</v>
      </c>
      <c r="E11" s="100"/>
      <c r="F11" s="100"/>
    </row>
    <row r="12" customFormat="false" ht="18.75" hidden="false" customHeight="true" outlineLevel="0" collapsed="false">
      <c r="C12" s="5"/>
      <c r="D12" s="99"/>
      <c r="E12" s="100"/>
      <c r="F12" s="100"/>
    </row>
    <row r="13" customFormat="false" ht="18.75" hidden="false" customHeight="true" outlineLevel="0" collapsed="false">
      <c r="C13" s="5"/>
      <c r="D13" s="99"/>
      <c r="E13" s="100"/>
      <c r="F13" s="100"/>
    </row>
    <row r="14" customFormat="false" ht="18.75" hidden="false" customHeight="true" outlineLevel="0" collapsed="false">
      <c r="C14" s="5"/>
      <c r="D14" s="99"/>
      <c r="E14" s="100"/>
      <c r="F14" s="100"/>
    </row>
    <row r="15" customFormat="false" ht="18.75" hidden="false" customHeight="true" outlineLevel="0" collapsed="false">
      <c r="C15" s="5"/>
      <c r="D15" s="99"/>
      <c r="E15" s="100"/>
      <c r="F15" s="100"/>
    </row>
    <row r="16" customFormat="false" ht="27.75" hidden="false" customHeight="true" outlineLevel="0" collapsed="false">
      <c r="B16" s="101"/>
      <c r="C16" s="10" t="s">
        <v>194</v>
      </c>
      <c r="D16" s="101"/>
      <c r="E16" s="101"/>
      <c r="F16" s="101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1"/>
      <c r="V16" s="11"/>
      <c r="W16" s="11"/>
      <c r="X16" s="11"/>
      <c r="Y16" s="11"/>
      <c r="Z16" s="11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customFormat="false" ht="18" hidden="false" customHeight="true" outlineLevel="0" collapsed="false">
      <c r="B17" s="10"/>
      <c r="C17" s="102" t="s">
        <v>195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1"/>
      <c r="W17" s="11"/>
      <c r="X17" s="11"/>
      <c r="Y17" s="11"/>
      <c r="Z17" s="11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customFormat="false" ht="17.25" hidden="false" customHeight="true" outlineLevel="0" collapsed="false">
      <c r="B18" s="10"/>
      <c r="C18" s="103" t="s">
        <v>196</v>
      </c>
      <c r="D18" s="104"/>
      <c r="E18" s="104"/>
      <c r="F18" s="10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1"/>
      <c r="V18" s="11"/>
      <c r="W18" s="11"/>
      <c r="X18" s="11"/>
      <c r="Y18" s="11"/>
      <c r="Z18" s="11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customFormat="false" ht="31.15" hidden="false" customHeight="true" outlineLevel="0" collapsed="false">
      <c r="B19" s="18" t="s">
        <v>197</v>
      </c>
      <c r="C19" s="18"/>
      <c r="D19" s="18"/>
      <c r="E19" s="18"/>
      <c r="F19" s="18"/>
      <c r="G19" s="15"/>
    </row>
    <row r="20" customFormat="false" ht="21" hidden="false" customHeight="true" outlineLevel="0" collapsed="false">
      <c r="B20" s="13"/>
      <c r="C20" s="14"/>
      <c r="D20" s="105" t="s">
        <v>198</v>
      </c>
      <c r="E20" s="106"/>
      <c r="F20" s="106"/>
      <c r="G20" s="15"/>
    </row>
    <row r="21" customFormat="false" ht="25.5" hidden="false" customHeight="true" outlineLevel="0" collapsed="false">
      <c r="B21" s="107" t="s">
        <v>199</v>
      </c>
      <c r="C21" s="107" t="s">
        <v>200</v>
      </c>
      <c r="D21" s="107" t="s">
        <v>9</v>
      </c>
      <c r="E21" s="17"/>
      <c r="F21" s="17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9"/>
      <c r="V21" s="19"/>
      <c r="W21" s="19"/>
      <c r="X21" s="19"/>
      <c r="Y21" s="19"/>
      <c r="Z21" s="19"/>
      <c r="AA21" s="18"/>
      <c r="AB21" s="18"/>
      <c r="AC21" s="18"/>
      <c r="AD21" s="18"/>
      <c r="AE21" s="18"/>
      <c r="AF21" s="18"/>
      <c r="AG21" s="18"/>
      <c r="AH21" s="18"/>
      <c r="AI21" s="18"/>
      <c r="AJ21" s="18"/>
    </row>
    <row r="22" customFormat="false" ht="68.45" hidden="false" customHeight="true" outlineLevel="0" collapsed="false">
      <c r="B22" s="107"/>
      <c r="C22" s="107"/>
      <c r="D22" s="107"/>
      <c r="E22" s="17"/>
      <c r="F22" s="17"/>
      <c r="G22" s="18"/>
      <c r="H22" s="18"/>
      <c r="I22" s="20"/>
      <c r="J22" s="20"/>
      <c r="K22" s="20"/>
      <c r="L22" s="20"/>
      <c r="M22" s="20"/>
      <c r="N22" s="20"/>
      <c r="O22" s="20"/>
      <c r="P22" s="21"/>
      <c r="Q22" s="21"/>
      <c r="R22" s="21"/>
      <c r="S22" s="21"/>
      <c r="T22" s="21"/>
      <c r="U22" s="21" t="n">
        <v>44057</v>
      </c>
      <c r="V22" s="21" t="n">
        <v>44056</v>
      </c>
      <c r="W22" s="21" t="n">
        <v>44054</v>
      </c>
      <c r="X22" s="20" t="s">
        <v>10</v>
      </c>
      <c r="Y22" s="20" t="s">
        <v>11</v>
      </c>
      <c r="Z22" s="20" t="s">
        <v>12</v>
      </c>
      <c r="AA22" s="21" t="n">
        <v>44033</v>
      </c>
      <c r="AB22" s="20" t="s">
        <v>13</v>
      </c>
      <c r="AC22" s="20" t="s">
        <v>14</v>
      </c>
      <c r="AD22" s="20" t="s">
        <v>15</v>
      </c>
      <c r="AE22" s="20" t="s">
        <v>16</v>
      </c>
      <c r="AF22" s="20" t="s">
        <v>17</v>
      </c>
      <c r="AG22" s="13" t="s">
        <v>18</v>
      </c>
      <c r="AH22" s="13" t="s">
        <v>19</v>
      </c>
      <c r="AI22" s="13" t="s">
        <v>20</v>
      </c>
      <c r="AJ22" s="13" t="s">
        <v>21</v>
      </c>
      <c r="AK22" s="13" t="s">
        <v>22</v>
      </c>
      <c r="AL22" s="13" t="s">
        <v>22</v>
      </c>
      <c r="AM22" s="22" t="s">
        <v>23</v>
      </c>
      <c r="AN22" s="13" t="s">
        <v>24</v>
      </c>
      <c r="AO22" s="23" t="s">
        <v>25</v>
      </c>
      <c r="AP22" s="13" t="s">
        <v>26</v>
      </c>
      <c r="AQ22" s="13" t="s">
        <v>27</v>
      </c>
      <c r="AR22" s="13" t="s">
        <v>28</v>
      </c>
      <c r="AS22" s="13" t="s">
        <v>29</v>
      </c>
      <c r="AT22" s="13" t="s">
        <v>30</v>
      </c>
      <c r="AU22" s="13" t="s">
        <v>31</v>
      </c>
      <c r="AV22" s="13" t="s">
        <v>32</v>
      </c>
      <c r="AW22" s="13" t="s">
        <v>33</v>
      </c>
      <c r="AX22" s="13" t="s">
        <v>34</v>
      </c>
      <c r="AY22" s="13" t="s">
        <v>35</v>
      </c>
      <c r="AZ22" s="13" t="s">
        <v>36</v>
      </c>
      <c r="BA22" s="13" t="s">
        <v>37</v>
      </c>
      <c r="BB22" s="13" t="s">
        <v>38</v>
      </c>
    </row>
    <row r="23" customFormat="false" ht="19.5" hidden="false" customHeight="true" outlineLevel="0" collapsed="false">
      <c r="B23" s="108" t="n">
        <v>1</v>
      </c>
      <c r="C23" s="109" t="n">
        <v>2</v>
      </c>
      <c r="D23" s="109" t="n">
        <v>3</v>
      </c>
      <c r="E23" s="17"/>
      <c r="F23" s="25"/>
      <c r="G23" s="18"/>
      <c r="H23" s="18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27"/>
      <c r="T23" s="27"/>
      <c r="U23" s="27" t="n">
        <f aca="false">SUM(U26:U39)</f>
        <v>0</v>
      </c>
      <c r="V23" s="27" t="n">
        <f aca="false">SUM(V26:V39)</f>
        <v>0</v>
      </c>
      <c r="W23" s="27" t="n">
        <f aca="false">SUM(W26:W39)</f>
        <v>0</v>
      </c>
      <c r="X23" s="28" t="n">
        <f aca="false">SUM(X26:X39)</f>
        <v>0</v>
      </c>
      <c r="Y23" s="29" t="n">
        <f aca="false">SUM(Y26:Y39)</f>
        <v>0</v>
      </c>
      <c r="Z23" s="29" t="n">
        <f aca="false">SUM(Z26:Z39)</f>
        <v>0</v>
      </c>
      <c r="AA23" s="30" t="n">
        <f aca="false">SUM(AA26:AA39)</f>
        <v>0</v>
      </c>
      <c r="AB23" s="29" t="n">
        <f aca="false">SUM(AB26:AB39)</f>
        <v>0</v>
      </c>
      <c r="AC23" s="29" t="n">
        <f aca="false">SUM(AC26:AC39)</f>
        <v>0</v>
      </c>
      <c r="AD23" s="29" t="n">
        <f aca="false">SUM(AD26:AD39)</f>
        <v>-50</v>
      </c>
      <c r="AE23" s="31" t="n">
        <f aca="false">SUM(AE26:AE39)</f>
        <v>0</v>
      </c>
      <c r="AF23" s="28" t="n">
        <f aca="false">SUM(AF26:AF39)</f>
        <v>0</v>
      </c>
      <c r="AG23" s="31" t="n">
        <f aca="false">SUM(AG26:AG39)</f>
        <v>0</v>
      </c>
      <c r="AH23" s="28" t="n">
        <f aca="false">SUM(AH26:AH39)</f>
        <v>0</v>
      </c>
      <c r="AI23" s="31" t="n">
        <f aca="false">SUM(AI26:AI39)</f>
        <v>0</v>
      </c>
      <c r="AJ23" s="31" t="n">
        <f aca="false">SUM(AJ26:AJ39)</f>
        <v>0</v>
      </c>
      <c r="AK23" s="32" t="n">
        <f aca="false">SUM(AK26:AK39)</f>
        <v>0</v>
      </c>
      <c r="AL23" s="31" t="n">
        <f aca="false">SUM(AL26:AL39)</f>
        <v>0</v>
      </c>
      <c r="AM23" s="31" t="n">
        <f aca="false">SUM(AM26:AM39)</f>
        <v>-56</v>
      </c>
      <c r="AN23" s="31" t="n">
        <f aca="false">SUM(AN26:AN39)</f>
        <v>0</v>
      </c>
      <c r="AO23" s="33" t="n">
        <f aca="false">SUM(AO26:AO39)</f>
        <v>0</v>
      </c>
      <c r="AP23" s="33" t="n">
        <v>372.85</v>
      </c>
      <c r="AQ23" s="33" t="n">
        <f aca="false">SUM(AQ26:AQ39)</f>
        <v>0</v>
      </c>
      <c r="AR23" s="33" t="n">
        <f aca="false">SUM(AR26:AR39)</f>
        <v>100</v>
      </c>
      <c r="AS23" s="33" t="n">
        <f aca="false">SUM(AS26:AS39)</f>
        <v>0</v>
      </c>
      <c r="AT23" s="33" t="n">
        <f aca="false">SUM(AT26:AT39)</f>
        <v>0</v>
      </c>
      <c r="AU23" s="33" t="n">
        <f aca="false">SUM(AU26:AU39)</f>
        <v>0</v>
      </c>
      <c r="AV23" s="33" t="n">
        <f aca="false">SUM(AV26:AV39)</f>
        <v>304.103</v>
      </c>
      <c r="AW23" s="33" t="n">
        <f aca="false">SUM(AW26:AW39)</f>
        <v>4</v>
      </c>
      <c r="AX23" s="33" t="n">
        <f aca="false">SUM(AX26:AX39)</f>
        <v>0</v>
      </c>
      <c r="AY23" s="33" t="n">
        <f aca="false">SUM(AY26:AY39)</f>
        <v>0</v>
      </c>
      <c r="AZ23" s="33" t="n">
        <f aca="false">SUM(AZ26:AZ39)</f>
        <v>0</v>
      </c>
      <c r="BA23" s="33" t="n">
        <f aca="false">SUM(BA26:BA39)</f>
        <v>0</v>
      </c>
      <c r="BB23" s="33" t="n">
        <f aca="false">SUM(BB26:BB39)</f>
        <v>14.652</v>
      </c>
    </row>
    <row r="24" customFormat="false" ht="23.25" hidden="false" customHeight="true" outlineLevel="0" collapsed="false">
      <c r="B24" s="79"/>
      <c r="C24" s="35" t="s">
        <v>201</v>
      </c>
      <c r="D24" s="110"/>
      <c r="E24" s="111"/>
      <c r="F24" s="1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33"/>
      <c r="AY24" s="13"/>
      <c r="AZ24" s="13"/>
      <c r="BA24" s="13"/>
      <c r="BB24" s="13"/>
    </row>
    <row r="25" customFormat="false" ht="33" hidden="false" customHeight="true" outlineLevel="0" collapsed="false">
      <c r="B25" s="79" t="n">
        <v>41020000</v>
      </c>
      <c r="C25" s="35" t="s">
        <v>202</v>
      </c>
      <c r="D25" s="36" t="n">
        <f aca="false">D26+D27</f>
        <v>311772400</v>
      </c>
      <c r="E25" s="111"/>
      <c r="F25" s="1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33"/>
      <c r="AY25" s="13"/>
      <c r="AZ25" s="13"/>
      <c r="BA25" s="13"/>
      <c r="BB25" s="13"/>
    </row>
    <row r="26" s="112" customFormat="true" ht="22.5" hidden="false" customHeight="true" outlineLevel="0" collapsed="false">
      <c r="B26" s="53" t="n">
        <v>41020100</v>
      </c>
      <c r="C26" s="113" t="s">
        <v>203</v>
      </c>
      <c r="D26" s="114" t="n">
        <v>178751800</v>
      </c>
      <c r="E26" s="115" t="n">
        <f aca="false">SUM(E27:E33)</f>
        <v>0</v>
      </c>
      <c r="F26" s="115" t="n">
        <f aca="false">SUM(F27:F33)</f>
        <v>157770500</v>
      </c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3"/>
      <c r="AY26" s="117"/>
      <c r="AZ26" s="117"/>
      <c r="BA26" s="117"/>
      <c r="BB26" s="117"/>
    </row>
    <row r="27" customFormat="false" ht="77.25" hidden="false" customHeight="true" outlineLevel="0" collapsed="false">
      <c r="B27" s="53" t="n">
        <v>41020200</v>
      </c>
      <c r="C27" s="54" t="s">
        <v>204</v>
      </c>
      <c r="D27" s="55" t="n">
        <v>133020600</v>
      </c>
      <c r="E27" s="56"/>
      <c r="F27" s="84" t="n">
        <f aca="false">D27-E27</f>
        <v>133020600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17"/>
      <c r="AY27" s="13"/>
      <c r="AZ27" s="13"/>
      <c r="BA27" s="13"/>
      <c r="BB27" s="13" t="n">
        <v>11.652</v>
      </c>
    </row>
    <row r="28" customFormat="false" ht="54.6" hidden="false" customHeight="true" outlineLevel="0" collapsed="false">
      <c r="B28" s="79" t="n">
        <v>41030000</v>
      </c>
      <c r="C28" s="35" t="s">
        <v>205</v>
      </c>
      <c r="D28" s="36" t="n">
        <f aca="false">SUM(D29:D33)</f>
        <v>198808300</v>
      </c>
      <c r="E28" s="56"/>
      <c r="F28" s="84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17"/>
      <c r="AY28" s="13"/>
      <c r="AZ28" s="13"/>
      <c r="BA28" s="13"/>
      <c r="BB28" s="13"/>
    </row>
    <row r="29" customFormat="false" ht="63" hidden="false" customHeight="true" outlineLevel="0" collapsed="false">
      <c r="B29" s="53" t="n">
        <v>41033000</v>
      </c>
      <c r="C29" s="118" t="s">
        <v>206</v>
      </c>
      <c r="D29" s="55" t="n">
        <v>24749900</v>
      </c>
      <c r="E29" s="56"/>
      <c r="F29" s="84" t="n">
        <f aca="false">D29-E29</f>
        <v>24749900</v>
      </c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17"/>
      <c r="AY29" s="13"/>
      <c r="AZ29" s="13"/>
      <c r="BA29" s="13"/>
      <c r="BB29" s="13" t="n">
        <v>3</v>
      </c>
    </row>
    <row r="30" customFormat="false" ht="42.75" hidden="false" customHeight="true" outlineLevel="0" collapsed="false">
      <c r="B30" s="119" t="n">
        <v>41033900</v>
      </c>
      <c r="C30" s="120" t="s">
        <v>207</v>
      </c>
      <c r="D30" s="55" t="n">
        <v>174058400</v>
      </c>
      <c r="E30" s="56"/>
      <c r="F30" s="56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 t="n">
        <v>70</v>
      </c>
      <c r="AW30" s="13"/>
      <c r="AX30" s="13"/>
      <c r="AY30" s="13"/>
      <c r="AZ30" s="13"/>
      <c r="BA30" s="13"/>
      <c r="BB30" s="13"/>
    </row>
    <row r="31" customFormat="false" ht="121.5" hidden="true" customHeight="true" outlineLevel="0" collapsed="false">
      <c r="B31" s="121" t="n">
        <v>41034400</v>
      </c>
      <c r="C31" s="122" t="s">
        <v>208</v>
      </c>
      <c r="D31" s="123"/>
      <c r="E31" s="56"/>
      <c r="F31" s="56"/>
      <c r="G31" s="57"/>
      <c r="H31" s="57"/>
      <c r="I31" s="57"/>
      <c r="J31" s="57"/>
      <c r="K31" s="57"/>
      <c r="L31" s="57"/>
      <c r="M31" s="57"/>
      <c r="N31" s="57"/>
      <c r="O31" s="57" t="n">
        <v>77.123</v>
      </c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13"/>
      <c r="AL31" s="13"/>
      <c r="AM31" s="13" t="n">
        <v>-56</v>
      </c>
      <c r="AN31" s="13"/>
      <c r="AO31" s="13"/>
      <c r="AP31" s="13"/>
      <c r="AQ31" s="13"/>
      <c r="AR31" s="13"/>
      <c r="AS31" s="13"/>
      <c r="AT31" s="13"/>
      <c r="AU31" s="13"/>
      <c r="AV31" s="13" t="n">
        <v>58.877</v>
      </c>
      <c r="AW31" s="13"/>
      <c r="AX31" s="13"/>
      <c r="AY31" s="13"/>
      <c r="AZ31" s="13"/>
      <c r="BA31" s="13"/>
      <c r="BB31" s="13"/>
    </row>
    <row r="32" customFormat="false" ht="63.75" hidden="true" customHeight="true" outlineLevel="0" collapsed="false">
      <c r="B32" s="124" t="n">
        <v>41035400</v>
      </c>
      <c r="C32" s="122" t="s">
        <v>209</v>
      </c>
      <c r="D32" s="123"/>
      <c r="E32" s="56"/>
      <c r="F32" s="56"/>
      <c r="G32" s="57"/>
      <c r="H32" s="57"/>
      <c r="I32" s="57"/>
      <c r="J32" s="57"/>
      <c r="K32" s="57"/>
      <c r="L32" s="57"/>
      <c r="M32" s="57"/>
      <c r="N32" s="57"/>
      <c r="O32" s="57" t="n">
        <v>50</v>
      </c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n">
        <v>-50</v>
      </c>
      <c r="AE32" s="57"/>
      <c r="AF32" s="57"/>
      <c r="AG32" s="57"/>
      <c r="AH32" s="57"/>
      <c r="AI32" s="57"/>
      <c r="AJ32" s="57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 t="n">
        <v>50</v>
      </c>
      <c r="AW32" s="13"/>
      <c r="AX32" s="13"/>
      <c r="AY32" s="13"/>
      <c r="AZ32" s="13"/>
      <c r="BA32" s="13"/>
      <c r="BB32" s="13"/>
    </row>
    <row r="33" customFormat="false" ht="77.25" hidden="true" customHeight="true" outlineLevel="0" collapsed="false">
      <c r="B33" s="124" t="n">
        <v>41035600</v>
      </c>
      <c r="C33" s="122" t="s">
        <v>210</v>
      </c>
      <c r="D33" s="123"/>
      <c r="E33" s="56"/>
      <c r="F33" s="56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 t="n">
        <v>125.226</v>
      </c>
      <c r="AW33" s="13"/>
      <c r="AX33" s="13"/>
      <c r="AY33" s="13"/>
      <c r="AZ33" s="13"/>
      <c r="BA33" s="13"/>
      <c r="BB33" s="13"/>
    </row>
    <row r="34" customFormat="false" ht="32.25" hidden="true" customHeight="true" outlineLevel="0" collapsed="false">
      <c r="B34" s="125"/>
      <c r="C34" s="126" t="s">
        <v>211</v>
      </c>
      <c r="D34" s="127"/>
      <c r="E34" s="115" t="e">
        <f aca="false">#REF!+E37+E39+#REF!+#REF!+#REF!+#REF!+#REF!+#REF!+#REF!+#REF!+#REF!+#REF!+#REF!+#REF!+#REF!+#REF!+#REF!+#REF!+#REF!+#REF!+#REF!+#REF!+#REF!+#REF!+#REF!+#REF!</f>
        <v>#REF!</v>
      </c>
      <c r="F34" s="115" t="e">
        <f aca="false">#REF!+F37+F39+#REF!+#REF!+#REF!+#REF!+#REF!+#REF!+#REF!+#REF!+#REF!+#REF!+#REF!+#REF!+#REF!+#REF!+#REF!+#REF!+#REF!+#REF!+#REF!+#REF!+#REF!+#REF!+#REF!</f>
        <v>#REF!</v>
      </c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</row>
    <row r="35" customFormat="false" ht="27.75" hidden="true" customHeight="true" outlineLevel="0" collapsed="false">
      <c r="B35" s="125" t="n">
        <v>41030000</v>
      </c>
      <c r="C35" s="126" t="s">
        <v>205</v>
      </c>
      <c r="D35" s="127" t="n">
        <f aca="false">D36</f>
        <v>0</v>
      </c>
      <c r="E35" s="115"/>
      <c r="F35" s="115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</row>
    <row r="36" customFormat="false" ht="104.25" hidden="true" customHeight="true" outlineLevel="0" collapsed="false">
      <c r="B36" s="59" t="s">
        <v>212</v>
      </c>
      <c r="C36" s="128" t="s">
        <v>213</v>
      </c>
      <c r="D36" s="123"/>
      <c r="E36" s="56" t="n">
        <f aca="false">SUM(G36:BB36)</f>
        <v>4</v>
      </c>
      <c r="F36" s="56" t="n">
        <f aca="false">D36-E36</f>
        <v>-4</v>
      </c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33" t="n">
        <v>4</v>
      </c>
      <c r="AX36" s="13"/>
      <c r="AY36" s="13"/>
      <c r="AZ36" s="13"/>
      <c r="BA36" s="13"/>
      <c r="BB36" s="13"/>
    </row>
    <row r="37" customFormat="false" ht="24.75" hidden="false" customHeight="true" outlineLevel="0" collapsed="false">
      <c r="B37" s="129" t="s">
        <v>214</v>
      </c>
      <c r="C37" s="130" t="s">
        <v>179</v>
      </c>
      <c r="D37" s="36" t="n">
        <f aca="false">D38+D39</f>
        <v>510580700</v>
      </c>
      <c r="E37" s="131" t="n">
        <f aca="false">SUM(E38:E38)</f>
        <v>100</v>
      </c>
      <c r="F37" s="131" t="n">
        <f aca="false">SUM(F38:F38)</f>
        <v>510580600</v>
      </c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</row>
    <row r="38" customFormat="false" ht="24.75" hidden="false" customHeight="true" outlineLevel="0" collapsed="false">
      <c r="B38" s="129" t="s">
        <v>214</v>
      </c>
      <c r="C38" s="132" t="s">
        <v>180</v>
      </c>
      <c r="D38" s="36" t="n">
        <f aca="false">D25+D28</f>
        <v>510580700</v>
      </c>
      <c r="E38" s="56" t="n">
        <f aca="false">SUM(G38:BB38)</f>
        <v>100</v>
      </c>
      <c r="F38" s="56" t="n">
        <f aca="false">D38-E38</f>
        <v>510580600</v>
      </c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13"/>
      <c r="AL38" s="13"/>
      <c r="AM38" s="13"/>
      <c r="AN38" s="13"/>
      <c r="AO38" s="13"/>
      <c r="AP38" s="13"/>
      <c r="AQ38" s="13"/>
      <c r="AR38" s="33" t="n">
        <v>100</v>
      </c>
      <c r="AS38" s="13"/>
      <c r="AT38" s="13"/>
      <c r="AU38" s="13"/>
      <c r="AV38" s="13"/>
      <c r="AW38" s="13"/>
      <c r="AX38" s="13"/>
      <c r="AY38" s="13"/>
      <c r="AZ38" s="13"/>
      <c r="BA38" s="13"/>
      <c r="BB38" s="13"/>
    </row>
    <row r="39" customFormat="false" ht="24.75" hidden="false" customHeight="true" outlineLevel="0" collapsed="false">
      <c r="B39" s="133" t="s">
        <v>214</v>
      </c>
      <c r="C39" s="130" t="s">
        <v>181</v>
      </c>
      <c r="D39" s="36" t="n">
        <f aca="false">SUM(D36)</f>
        <v>0</v>
      </c>
      <c r="E39" s="131" t="e">
        <f aca="false">SUM(#REF!)</f>
        <v>#REF!</v>
      </c>
      <c r="F39" s="131" t="e">
        <f aca="false">SUM(#REF!)</f>
        <v>#REF!</v>
      </c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</row>
    <row r="40" customFormat="false" ht="18.75" hidden="false" customHeight="false" outlineLevel="0" collapsed="false">
      <c r="B40" s="13"/>
      <c r="C40" s="13"/>
      <c r="D40" s="13"/>
      <c r="E40" s="13"/>
      <c r="F40" s="13"/>
    </row>
    <row r="41" customFormat="false" ht="18.75" hidden="false" customHeight="false" outlineLevel="0" collapsed="false">
      <c r="B41" s="13"/>
      <c r="C41" s="13"/>
      <c r="D41" s="13"/>
      <c r="E41" s="13"/>
      <c r="F41" s="13"/>
    </row>
    <row r="42" customFormat="false" ht="18.75" hidden="false" customHeight="false" outlineLevel="0" collapsed="false">
      <c r="B42" s="13"/>
      <c r="C42" s="13"/>
      <c r="D42" s="13"/>
      <c r="E42" s="13"/>
      <c r="F42" s="13"/>
    </row>
    <row r="43" customFormat="false" ht="18.75" hidden="false" customHeight="false" outlineLevel="0" collapsed="false">
      <c r="B43" s="13"/>
      <c r="C43" s="13"/>
      <c r="D43" s="13"/>
      <c r="E43" s="13"/>
      <c r="F43" s="13"/>
    </row>
    <row r="44" customFormat="false" ht="18.75" hidden="false" customHeight="false" outlineLevel="0" collapsed="false">
      <c r="B44" s="13"/>
      <c r="C44" s="13"/>
      <c r="D44" s="13"/>
      <c r="E44" s="13"/>
      <c r="F44" s="13"/>
    </row>
    <row r="45" customFormat="false" ht="18.75" hidden="false" customHeight="false" outlineLevel="0" collapsed="false">
      <c r="B45" s="13"/>
      <c r="C45" s="13"/>
      <c r="D45" s="13"/>
      <c r="E45" s="13"/>
      <c r="F45" s="13"/>
    </row>
    <row r="46" customFormat="false" ht="18.75" hidden="false" customHeight="false" outlineLevel="0" collapsed="false">
      <c r="B46" s="13"/>
      <c r="C46" s="13"/>
      <c r="D46" s="13"/>
      <c r="E46" s="13"/>
      <c r="F46" s="13"/>
    </row>
    <row r="47" customFormat="false" ht="18.75" hidden="false" customHeight="false" outlineLevel="0" collapsed="false">
      <c r="B47" s="13"/>
      <c r="C47" s="13"/>
      <c r="D47" s="13"/>
      <c r="E47" s="13"/>
      <c r="F47" s="13"/>
    </row>
    <row r="48" customFormat="false" ht="18.75" hidden="false" customHeight="false" outlineLevel="0" collapsed="false">
      <c r="B48" s="13"/>
      <c r="C48" s="13"/>
      <c r="D48" s="13"/>
      <c r="E48" s="13"/>
      <c r="F48" s="13"/>
    </row>
    <row r="49" customFormat="false" ht="18.75" hidden="false" customHeight="false" outlineLevel="0" collapsed="false">
      <c r="B49" s="13"/>
      <c r="C49" s="13"/>
      <c r="D49" s="13"/>
      <c r="E49" s="13"/>
      <c r="F49" s="13"/>
    </row>
    <row r="50" customFormat="false" ht="18.75" hidden="false" customHeight="false" outlineLevel="0" collapsed="false">
      <c r="B50" s="13"/>
      <c r="C50" s="13"/>
      <c r="D50" s="13"/>
      <c r="E50" s="13"/>
      <c r="F50" s="13"/>
    </row>
    <row r="51" customFormat="false" ht="18.75" hidden="false" customHeight="false" outlineLevel="0" collapsed="false">
      <c r="B51" s="13"/>
      <c r="C51" s="13"/>
      <c r="D51" s="13"/>
      <c r="E51" s="13"/>
      <c r="F51" s="13"/>
    </row>
    <row r="52" customFormat="false" ht="18.75" hidden="false" customHeight="false" outlineLevel="0" collapsed="false">
      <c r="B52" s="13"/>
      <c r="C52" s="13"/>
      <c r="D52" s="13"/>
      <c r="E52" s="13"/>
      <c r="F52" s="13"/>
    </row>
    <row r="53" customFormat="false" ht="18.75" hidden="false" customHeight="false" outlineLevel="0" collapsed="false">
      <c r="B53" s="13"/>
      <c r="C53" s="13"/>
      <c r="D53" s="13"/>
      <c r="E53" s="13"/>
      <c r="F53" s="13"/>
    </row>
    <row r="54" customFormat="false" ht="18.75" hidden="false" customHeight="false" outlineLevel="0" collapsed="false">
      <c r="B54" s="13"/>
      <c r="C54" s="13"/>
      <c r="D54" s="13"/>
      <c r="E54" s="13"/>
      <c r="F54" s="13"/>
    </row>
    <row r="55" customFormat="false" ht="18.75" hidden="false" customHeight="false" outlineLevel="0" collapsed="false">
      <c r="B55" s="13"/>
      <c r="C55" s="13"/>
      <c r="D55" s="13"/>
      <c r="E55" s="13"/>
      <c r="F55" s="13"/>
    </row>
    <row r="56" customFormat="false" ht="18.75" hidden="false" customHeight="false" outlineLevel="0" collapsed="false">
      <c r="B56" s="13"/>
      <c r="C56" s="13"/>
      <c r="D56" s="13"/>
      <c r="E56" s="13"/>
      <c r="F56" s="13"/>
    </row>
    <row r="57" customFormat="false" ht="18.75" hidden="false" customHeight="false" outlineLevel="0" collapsed="false">
      <c r="B57" s="13"/>
      <c r="C57" s="13"/>
      <c r="D57" s="13"/>
      <c r="E57" s="13"/>
      <c r="F57" s="13"/>
    </row>
    <row r="58" customFormat="false" ht="18.75" hidden="false" customHeight="false" outlineLevel="0" collapsed="false">
      <c r="B58" s="13"/>
      <c r="C58" s="13"/>
      <c r="D58" s="13"/>
      <c r="E58" s="13"/>
      <c r="F58" s="13"/>
    </row>
    <row r="59" customFormat="false" ht="18.75" hidden="false" customHeight="false" outlineLevel="0" collapsed="false">
      <c r="B59" s="13"/>
      <c r="C59" s="13"/>
      <c r="D59" s="13"/>
      <c r="E59" s="13"/>
      <c r="F59" s="13"/>
    </row>
    <row r="60" customFormat="false" ht="18.75" hidden="false" customHeight="false" outlineLevel="0" collapsed="false">
      <c r="B60" s="13"/>
      <c r="C60" s="13"/>
      <c r="D60" s="13"/>
      <c r="E60" s="13"/>
      <c r="F60" s="13"/>
    </row>
    <row r="61" customFormat="false" ht="18.75" hidden="false" customHeight="false" outlineLevel="0" collapsed="false">
      <c r="B61" s="13"/>
      <c r="C61" s="13"/>
      <c r="D61" s="13"/>
      <c r="E61" s="13"/>
      <c r="F61" s="13"/>
    </row>
    <row r="62" customFormat="false" ht="18.75" hidden="false" customHeight="false" outlineLevel="0" collapsed="false">
      <c r="B62" s="13"/>
      <c r="C62" s="13"/>
      <c r="D62" s="13"/>
      <c r="E62" s="13"/>
      <c r="F62" s="13"/>
    </row>
    <row r="63" customFormat="false" ht="18.75" hidden="false" customHeight="false" outlineLevel="0" collapsed="false">
      <c r="B63" s="13"/>
      <c r="C63" s="13"/>
      <c r="D63" s="13"/>
      <c r="E63" s="13"/>
      <c r="F63" s="13"/>
    </row>
    <row r="64" customFormat="false" ht="18.75" hidden="false" customHeight="false" outlineLevel="0" collapsed="false">
      <c r="B64" s="13"/>
      <c r="C64" s="13"/>
      <c r="D64" s="13"/>
      <c r="E64" s="13"/>
      <c r="F64" s="13"/>
    </row>
    <row r="65" customFormat="false" ht="18.75" hidden="false" customHeight="false" outlineLevel="0" collapsed="false">
      <c r="B65" s="13"/>
      <c r="C65" s="13"/>
      <c r="D65" s="13"/>
      <c r="E65" s="13"/>
      <c r="F65" s="13"/>
    </row>
    <row r="66" customFormat="false" ht="18.75" hidden="false" customHeight="false" outlineLevel="0" collapsed="false">
      <c r="B66" s="13"/>
      <c r="C66" s="13"/>
      <c r="D66" s="13"/>
      <c r="E66" s="13"/>
      <c r="F66" s="13"/>
    </row>
    <row r="67" customFormat="false" ht="18.75" hidden="false" customHeight="false" outlineLevel="0" collapsed="false">
      <c r="B67" s="13"/>
      <c r="C67" s="13"/>
      <c r="D67" s="13"/>
      <c r="E67" s="13"/>
      <c r="F67" s="13"/>
    </row>
    <row r="68" customFormat="false" ht="18.75" hidden="false" customHeight="false" outlineLevel="0" collapsed="false">
      <c r="B68" s="13"/>
      <c r="C68" s="13"/>
      <c r="D68" s="13"/>
      <c r="E68" s="13"/>
      <c r="F68" s="13"/>
    </row>
    <row r="69" customFormat="false" ht="18.75" hidden="false" customHeight="false" outlineLevel="0" collapsed="false">
      <c r="B69" s="13"/>
      <c r="C69" s="13"/>
      <c r="D69" s="13"/>
      <c r="E69" s="13"/>
      <c r="F69" s="13"/>
    </row>
    <row r="70" customFormat="false" ht="18.75" hidden="false" customHeight="false" outlineLevel="0" collapsed="false">
      <c r="B70" s="13"/>
      <c r="C70" s="13"/>
      <c r="D70" s="13"/>
      <c r="E70" s="13"/>
      <c r="F70" s="13"/>
    </row>
    <row r="71" customFormat="false" ht="18.75" hidden="false" customHeight="false" outlineLevel="0" collapsed="false">
      <c r="B71" s="13"/>
      <c r="C71" s="13"/>
      <c r="D71" s="13"/>
      <c r="E71" s="13"/>
      <c r="F71" s="13"/>
    </row>
    <row r="72" customFormat="false" ht="18.75" hidden="false" customHeight="false" outlineLevel="0" collapsed="false">
      <c r="B72" s="13"/>
      <c r="C72" s="13"/>
      <c r="D72" s="13"/>
      <c r="E72" s="13"/>
      <c r="F72" s="13"/>
    </row>
    <row r="73" customFormat="false" ht="18.75" hidden="false" customHeight="false" outlineLevel="0" collapsed="false">
      <c r="B73" s="13"/>
      <c r="C73" s="13"/>
      <c r="D73" s="13"/>
      <c r="E73" s="13"/>
      <c r="F73" s="13"/>
    </row>
    <row r="74" customFormat="false" ht="18.75" hidden="false" customHeight="false" outlineLevel="0" collapsed="false">
      <c r="B74" s="13"/>
      <c r="C74" s="13"/>
      <c r="D74" s="13"/>
      <c r="E74" s="13"/>
      <c r="F74" s="13"/>
    </row>
    <row r="75" customFormat="false" ht="18.75" hidden="false" customHeight="false" outlineLevel="0" collapsed="false">
      <c r="B75" s="13"/>
      <c r="C75" s="13"/>
      <c r="D75" s="13"/>
      <c r="E75" s="13"/>
      <c r="F75" s="13"/>
    </row>
    <row r="76" customFormat="false" ht="18.75" hidden="false" customHeight="false" outlineLevel="0" collapsed="false">
      <c r="B76" s="13"/>
      <c r="C76" s="13"/>
      <c r="D76" s="13"/>
      <c r="E76" s="13"/>
      <c r="F76" s="13"/>
    </row>
    <row r="77" customFormat="false" ht="18.75" hidden="false" customHeight="false" outlineLevel="0" collapsed="false">
      <c r="B77" s="13"/>
      <c r="C77" s="13"/>
      <c r="D77" s="13"/>
      <c r="E77" s="13"/>
      <c r="F77" s="13"/>
    </row>
    <row r="78" customFormat="false" ht="18.75" hidden="false" customHeight="false" outlineLevel="0" collapsed="false">
      <c r="B78" s="13"/>
      <c r="C78" s="13"/>
      <c r="D78" s="13"/>
      <c r="E78" s="13"/>
      <c r="F78" s="13"/>
    </row>
    <row r="79" customFormat="false" ht="18.75" hidden="false" customHeight="false" outlineLevel="0" collapsed="false">
      <c r="B79" s="13"/>
      <c r="C79" s="13"/>
      <c r="D79" s="13"/>
      <c r="E79" s="13"/>
      <c r="F79" s="13"/>
    </row>
    <row r="80" customFormat="false" ht="18.75" hidden="false" customHeight="false" outlineLevel="0" collapsed="false">
      <c r="B80" s="13"/>
      <c r="C80" s="13"/>
      <c r="D80" s="13"/>
      <c r="E80" s="13"/>
      <c r="F80" s="13"/>
    </row>
    <row r="81" customFormat="false" ht="18.75" hidden="false" customHeight="false" outlineLevel="0" collapsed="false">
      <c r="B81" s="13"/>
      <c r="C81" s="13"/>
      <c r="D81" s="13"/>
      <c r="E81" s="13"/>
      <c r="F81" s="13"/>
    </row>
    <row r="82" customFormat="false" ht="18.75" hidden="false" customHeight="false" outlineLevel="0" collapsed="false">
      <c r="B82" s="13"/>
      <c r="C82" s="13"/>
      <c r="D82" s="13"/>
      <c r="E82" s="13"/>
      <c r="F82" s="13"/>
    </row>
    <row r="83" customFormat="false" ht="18.75" hidden="false" customHeight="false" outlineLevel="0" collapsed="false">
      <c r="B83" s="13"/>
      <c r="C83" s="13"/>
      <c r="D83" s="13"/>
      <c r="E83" s="13"/>
      <c r="F83" s="13"/>
    </row>
    <row r="84" customFormat="false" ht="18.75" hidden="false" customHeight="false" outlineLevel="0" collapsed="false">
      <c r="B84" s="13"/>
      <c r="C84" s="13"/>
      <c r="D84" s="13"/>
      <c r="E84" s="13"/>
      <c r="F84" s="13"/>
    </row>
    <row r="85" customFormat="false" ht="18.75" hidden="false" customHeight="false" outlineLevel="0" collapsed="false">
      <c r="B85" s="13"/>
      <c r="C85" s="13"/>
      <c r="D85" s="13"/>
      <c r="E85" s="13"/>
      <c r="F85" s="13"/>
    </row>
    <row r="86" customFormat="false" ht="18.75" hidden="false" customHeight="false" outlineLevel="0" collapsed="false">
      <c r="B86" s="13"/>
      <c r="C86" s="13"/>
      <c r="D86" s="13"/>
      <c r="E86" s="13"/>
      <c r="F86" s="13"/>
    </row>
    <row r="87" customFormat="false" ht="18.75" hidden="false" customHeight="false" outlineLevel="0" collapsed="false">
      <c r="B87" s="13"/>
      <c r="C87" s="13"/>
      <c r="D87" s="13"/>
      <c r="E87" s="13"/>
      <c r="F87" s="13"/>
    </row>
    <row r="88" customFormat="false" ht="18.75" hidden="false" customHeight="false" outlineLevel="0" collapsed="false">
      <c r="B88" s="13"/>
      <c r="C88" s="13"/>
      <c r="D88" s="13"/>
      <c r="E88" s="13"/>
      <c r="F88" s="13"/>
    </row>
    <row r="89" customFormat="false" ht="18.75" hidden="false" customHeight="false" outlineLevel="0" collapsed="false">
      <c r="B89" s="13"/>
      <c r="C89" s="13"/>
      <c r="D89" s="13"/>
      <c r="E89" s="13"/>
      <c r="F89" s="13"/>
    </row>
    <row r="90" customFormat="false" ht="18.75" hidden="false" customHeight="false" outlineLevel="0" collapsed="false">
      <c r="B90" s="13"/>
      <c r="C90" s="13"/>
      <c r="D90" s="13"/>
      <c r="E90" s="13"/>
      <c r="F90" s="13"/>
    </row>
    <row r="91" customFormat="false" ht="18.75" hidden="false" customHeight="false" outlineLevel="0" collapsed="false">
      <c r="B91" s="13"/>
      <c r="C91" s="13"/>
      <c r="D91" s="13"/>
      <c r="E91" s="13"/>
      <c r="F91" s="13"/>
    </row>
    <row r="92" customFormat="false" ht="18.75" hidden="false" customHeight="false" outlineLevel="0" collapsed="false">
      <c r="B92" s="13"/>
      <c r="C92" s="13"/>
      <c r="D92" s="13"/>
      <c r="E92" s="13"/>
      <c r="F92" s="13"/>
    </row>
    <row r="93" customFormat="false" ht="18.75" hidden="false" customHeight="false" outlineLevel="0" collapsed="false">
      <c r="B93" s="13"/>
      <c r="C93" s="13"/>
      <c r="D93" s="13"/>
      <c r="E93" s="13"/>
      <c r="F93" s="13"/>
    </row>
    <row r="94" customFormat="false" ht="18.75" hidden="false" customHeight="false" outlineLevel="0" collapsed="false">
      <c r="B94" s="13"/>
      <c r="C94" s="13"/>
      <c r="D94" s="13"/>
      <c r="E94" s="13"/>
      <c r="F94" s="13"/>
    </row>
    <row r="95" customFormat="false" ht="18.75" hidden="false" customHeight="false" outlineLevel="0" collapsed="false">
      <c r="B95" s="13"/>
      <c r="C95" s="13"/>
      <c r="D95" s="13"/>
      <c r="E95" s="13"/>
      <c r="F95" s="13"/>
    </row>
    <row r="96" customFormat="false" ht="18.75" hidden="false" customHeight="false" outlineLevel="0" collapsed="false">
      <c r="B96" s="13"/>
      <c r="C96" s="13"/>
      <c r="D96" s="13"/>
      <c r="E96" s="13"/>
      <c r="F96" s="13"/>
    </row>
    <row r="97" customFormat="false" ht="18.75" hidden="false" customHeight="false" outlineLevel="0" collapsed="false">
      <c r="B97" s="13"/>
      <c r="C97" s="13"/>
      <c r="D97" s="13"/>
      <c r="E97" s="13"/>
      <c r="F97" s="13"/>
    </row>
    <row r="98" customFormat="false" ht="18.75" hidden="false" customHeight="false" outlineLevel="0" collapsed="false">
      <c r="B98" s="13"/>
      <c r="C98" s="13"/>
      <c r="D98" s="13"/>
      <c r="E98" s="13"/>
      <c r="F98" s="13"/>
    </row>
    <row r="99" customFormat="false" ht="18.75" hidden="false" customHeight="false" outlineLevel="0" collapsed="false">
      <c r="B99" s="13"/>
      <c r="C99" s="13"/>
      <c r="D99" s="13"/>
      <c r="E99" s="13"/>
      <c r="F99" s="13"/>
    </row>
    <row r="100" customFormat="false" ht="18.75" hidden="false" customHeight="false" outlineLevel="0" collapsed="false">
      <c r="B100" s="13"/>
      <c r="C100" s="13"/>
      <c r="D100" s="13"/>
      <c r="E100" s="13"/>
      <c r="F100" s="13"/>
    </row>
    <row r="101" customFormat="false" ht="18.75" hidden="false" customHeight="false" outlineLevel="0" collapsed="false">
      <c r="B101" s="13"/>
      <c r="C101" s="13"/>
      <c r="D101" s="13"/>
      <c r="E101" s="13"/>
      <c r="F101" s="13"/>
    </row>
    <row r="102" customFormat="false" ht="18.75" hidden="false" customHeight="false" outlineLevel="0" collapsed="false">
      <c r="B102" s="13"/>
      <c r="C102" s="13"/>
      <c r="D102" s="13"/>
      <c r="E102" s="13"/>
      <c r="F102" s="13"/>
    </row>
    <row r="103" customFormat="false" ht="18.75" hidden="false" customHeight="false" outlineLevel="0" collapsed="false">
      <c r="B103" s="13"/>
      <c r="C103" s="13"/>
      <c r="D103" s="13"/>
      <c r="E103" s="13"/>
      <c r="F103" s="13"/>
    </row>
    <row r="104" customFormat="false" ht="18.75" hidden="false" customHeight="false" outlineLevel="0" collapsed="false">
      <c r="B104" s="13"/>
      <c r="C104" s="13"/>
      <c r="D104" s="13"/>
      <c r="E104" s="13"/>
      <c r="F104" s="13"/>
    </row>
    <row r="105" customFormat="false" ht="18.75" hidden="false" customHeight="false" outlineLevel="0" collapsed="false">
      <c r="B105" s="13"/>
      <c r="C105" s="13"/>
      <c r="D105" s="13"/>
      <c r="E105" s="13"/>
      <c r="F105" s="13"/>
    </row>
    <row r="106" customFormat="false" ht="18.75" hidden="false" customHeight="false" outlineLevel="0" collapsed="false">
      <c r="B106" s="13"/>
      <c r="C106" s="13"/>
      <c r="D106" s="13"/>
      <c r="E106" s="13"/>
      <c r="F106" s="13"/>
    </row>
    <row r="107" customFormat="false" ht="18.75" hidden="false" customHeight="false" outlineLevel="0" collapsed="false">
      <c r="B107" s="13"/>
      <c r="C107" s="13"/>
      <c r="D107" s="13"/>
      <c r="E107" s="13"/>
      <c r="F107" s="13"/>
    </row>
    <row r="108" customFormat="false" ht="18.75" hidden="false" customHeight="false" outlineLevel="0" collapsed="false">
      <c r="B108" s="13"/>
      <c r="C108" s="13"/>
      <c r="D108" s="13"/>
      <c r="E108" s="13"/>
      <c r="F108" s="13"/>
    </row>
    <row r="109" customFormat="false" ht="18.75" hidden="false" customHeight="false" outlineLevel="0" collapsed="false">
      <c r="B109" s="13"/>
      <c r="C109" s="13"/>
      <c r="D109" s="13"/>
      <c r="E109" s="13"/>
      <c r="F109" s="13"/>
    </row>
    <row r="110" customFormat="false" ht="18.75" hidden="false" customHeight="false" outlineLevel="0" collapsed="false">
      <c r="B110" s="13"/>
      <c r="C110" s="13"/>
      <c r="D110" s="13"/>
      <c r="E110" s="13"/>
      <c r="F110" s="13"/>
    </row>
    <row r="111" customFormat="false" ht="18.75" hidden="false" customHeight="false" outlineLevel="0" collapsed="false">
      <c r="B111" s="13"/>
      <c r="C111" s="13"/>
      <c r="D111" s="13"/>
      <c r="E111" s="13"/>
      <c r="F111" s="13"/>
    </row>
    <row r="112" customFormat="false" ht="18.75" hidden="false" customHeight="false" outlineLevel="0" collapsed="false">
      <c r="B112" s="13"/>
      <c r="C112" s="13"/>
      <c r="D112" s="13"/>
      <c r="E112" s="13"/>
      <c r="F112" s="13"/>
    </row>
    <row r="113" customFormat="false" ht="18.75" hidden="false" customHeight="false" outlineLevel="0" collapsed="false">
      <c r="B113" s="13"/>
      <c r="C113" s="13"/>
      <c r="D113" s="13"/>
      <c r="E113" s="13"/>
      <c r="F113" s="13"/>
    </row>
    <row r="114" customFormat="false" ht="18.75" hidden="false" customHeight="false" outlineLevel="0" collapsed="false">
      <c r="B114" s="13"/>
      <c r="C114" s="13"/>
      <c r="D114" s="13"/>
      <c r="E114" s="13"/>
      <c r="F114" s="13"/>
    </row>
    <row r="115" customFormat="false" ht="18.75" hidden="false" customHeight="false" outlineLevel="0" collapsed="false">
      <c r="B115" s="13"/>
      <c r="C115" s="13"/>
      <c r="D115" s="13"/>
      <c r="E115" s="13"/>
      <c r="F115" s="13"/>
    </row>
    <row r="116" customFormat="false" ht="18.75" hidden="false" customHeight="false" outlineLevel="0" collapsed="false">
      <c r="B116" s="13"/>
      <c r="C116" s="13"/>
      <c r="D116" s="13"/>
      <c r="E116" s="13"/>
      <c r="F116" s="13"/>
    </row>
    <row r="117" customFormat="false" ht="18.75" hidden="false" customHeight="false" outlineLevel="0" collapsed="false">
      <c r="B117" s="13"/>
      <c r="C117" s="13"/>
      <c r="D117" s="13"/>
      <c r="E117" s="13"/>
      <c r="F117" s="13"/>
    </row>
    <row r="118" customFormat="false" ht="18.75" hidden="false" customHeight="false" outlineLevel="0" collapsed="false">
      <c r="B118" s="13"/>
      <c r="C118" s="13"/>
      <c r="D118" s="13"/>
      <c r="E118" s="13"/>
      <c r="F118" s="13"/>
    </row>
    <row r="119" customFormat="false" ht="18.75" hidden="false" customHeight="false" outlineLevel="0" collapsed="false">
      <c r="B119" s="13"/>
      <c r="C119" s="13"/>
      <c r="D119" s="13"/>
      <c r="E119" s="13"/>
      <c r="F119" s="13"/>
    </row>
    <row r="120" customFormat="false" ht="18.75" hidden="false" customHeight="false" outlineLevel="0" collapsed="false">
      <c r="B120" s="13"/>
      <c r="C120" s="13"/>
      <c r="D120" s="13"/>
      <c r="E120" s="13"/>
      <c r="F120" s="13"/>
    </row>
    <row r="121" customFormat="false" ht="18.75" hidden="false" customHeight="false" outlineLevel="0" collapsed="false">
      <c r="B121" s="13"/>
      <c r="C121" s="13"/>
      <c r="D121" s="13"/>
      <c r="E121" s="13"/>
      <c r="F121" s="13"/>
    </row>
    <row r="122" customFormat="false" ht="18.75" hidden="false" customHeight="false" outlineLevel="0" collapsed="false">
      <c r="B122" s="13"/>
      <c r="C122" s="13"/>
      <c r="D122" s="13"/>
      <c r="E122" s="13"/>
      <c r="F122" s="13"/>
    </row>
    <row r="123" customFormat="false" ht="18.75" hidden="false" customHeight="false" outlineLevel="0" collapsed="false">
      <c r="B123" s="13"/>
      <c r="C123" s="13"/>
      <c r="D123" s="13"/>
      <c r="E123" s="13"/>
      <c r="F123" s="13"/>
    </row>
    <row r="124" customFormat="false" ht="18.75" hidden="false" customHeight="false" outlineLevel="0" collapsed="false">
      <c r="B124" s="13"/>
      <c r="C124" s="13"/>
      <c r="D124" s="13"/>
      <c r="E124" s="13"/>
      <c r="F124" s="13"/>
    </row>
    <row r="125" customFormat="false" ht="18.75" hidden="false" customHeight="false" outlineLevel="0" collapsed="false">
      <c r="B125" s="13"/>
      <c r="C125" s="13"/>
      <c r="D125" s="13"/>
      <c r="E125" s="13"/>
      <c r="F125" s="13"/>
    </row>
    <row r="126" customFormat="false" ht="18.75" hidden="false" customHeight="false" outlineLevel="0" collapsed="false">
      <c r="B126" s="13"/>
      <c r="C126" s="13"/>
      <c r="D126" s="13"/>
      <c r="E126" s="13"/>
      <c r="F126" s="13"/>
    </row>
    <row r="127" customFormat="false" ht="18.75" hidden="false" customHeight="false" outlineLevel="0" collapsed="false">
      <c r="B127" s="13"/>
      <c r="C127" s="13"/>
      <c r="D127" s="13"/>
      <c r="E127" s="13"/>
      <c r="F127" s="13"/>
    </row>
    <row r="128" customFormat="false" ht="18.75" hidden="false" customHeight="false" outlineLevel="0" collapsed="false">
      <c r="B128" s="13"/>
      <c r="C128" s="13"/>
      <c r="D128" s="13"/>
      <c r="E128" s="13"/>
      <c r="F128" s="13"/>
    </row>
  </sheetData>
  <mergeCells count="11">
    <mergeCell ref="C1:D1"/>
    <mergeCell ref="C2:D2"/>
    <mergeCell ref="C3:D3"/>
    <mergeCell ref="C5:D5"/>
    <mergeCell ref="E9:F9"/>
    <mergeCell ref="B19:F19"/>
    <mergeCell ref="B21:B22"/>
    <mergeCell ref="C21:C22"/>
    <mergeCell ref="D21:D22"/>
    <mergeCell ref="E21:E22"/>
    <mergeCell ref="F21:F22"/>
  </mergeCells>
  <printOptions headings="false" gridLines="false" gridLinesSet="true" horizontalCentered="false" verticalCentered="false"/>
  <pageMargins left="1.27013888888889" right="0.559722222222222" top="0.590277777777778" bottom="0.590277777777778" header="0.511805555555555" footer="0.511805555555555"/>
  <pageSetup paperSize="9" scale="100" firstPageNumber="0" fitToWidth="1" fitToHeight="15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LibreOfficeDev/6.4.7.2$Linux_X86_64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2017-02-20T16:57:48Z</dcterms:created>
  <dc:creator>K7501</dc:creator>
  <dc:description/>
  <dc:language>en-US</dc:language>
  <cp:lastModifiedBy>K-7431</cp:lastModifiedBy>
  <cp:lastPrinted>2024-12-11T17:19:09Z</cp:lastPrinted>
  <dcterms:modified xsi:type="dcterms:W3CDTF">2024-12-12T09:25:54Z</dcterms:modified>
  <cp:revision>0</cp:revision>
  <dc:subject/>
  <dc:title/>
</cp:coreProperties>
</file>