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16" tabRatio="599"/>
  </bookViews>
  <sheets>
    <sheet name="Додаток 2025 (+1500 000)" sheetId="1" r:id="rId1"/>
  </sheets>
  <definedNames>
    <definedName name="_xlnm.Print_Titles" localSheetId="0">'Додаток 2025 (+1500 000)'!$9:$12</definedName>
    <definedName name="_xlnm.Print_Area" localSheetId="0">'Додаток 2025 (+1500 000)'!$A$1:$P$167</definedName>
    <definedName name="ОЪIАТТЬ_ПAUАТE" localSheetId="0">#REF!</definedName>
    <definedName name="ОЪIАТТЬ_ПAUАТE">#REF!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64" i="1" l="1"/>
  <c r="J163" i="1"/>
  <c r="J162" i="1"/>
  <c r="J161" i="1"/>
  <c r="J160" i="1"/>
  <c r="J159" i="1"/>
  <c r="P157" i="1"/>
  <c r="E157" i="1"/>
  <c r="J156" i="1"/>
  <c r="J155" i="1" s="1"/>
  <c r="J154" i="1" s="1"/>
  <c r="F156" i="1"/>
  <c r="E156" i="1" s="1"/>
  <c r="O155" i="1"/>
  <c r="N155" i="1"/>
  <c r="N154" i="1" s="1"/>
  <c r="M155" i="1"/>
  <c r="L155" i="1"/>
  <c r="K155" i="1"/>
  <c r="I155" i="1"/>
  <c r="H155" i="1"/>
  <c r="G155" i="1"/>
  <c r="F155" i="1"/>
  <c r="E155" i="1" s="1"/>
  <c r="O154" i="1"/>
  <c r="M154" i="1"/>
  <c r="L154" i="1"/>
  <c r="K154" i="1"/>
  <c r="I154" i="1"/>
  <c r="H154" i="1"/>
  <c r="G154" i="1"/>
  <c r="J153" i="1"/>
  <c r="E153" i="1"/>
  <c r="P153" i="1" s="1"/>
  <c r="J152" i="1"/>
  <c r="E152" i="1"/>
  <c r="P152" i="1" s="1"/>
  <c r="P151" i="1"/>
  <c r="J151" i="1"/>
  <c r="E151" i="1"/>
  <c r="P150" i="1"/>
  <c r="J150" i="1"/>
  <c r="E150" i="1"/>
  <c r="J149" i="1"/>
  <c r="J148" i="1" s="1"/>
  <c r="E149" i="1"/>
  <c r="O148" i="1"/>
  <c r="N148" i="1"/>
  <c r="N147" i="1" s="1"/>
  <c r="M148" i="1"/>
  <c r="M147" i="1" s="1"/>
  <c r="L148" i="1"/>
  <c r="K148" i="1"/>
  <c r="I148" i="1"/>
  <c r="I147" i="1" s="1"/>
  <c r="H148" i="1"/>
  <c r="G148" i="1"/>
  <c r="F148" i="1"/>
  <c r="O147" i="1"/>
  <c r="L147" i="1"/>
  <c r="K147" i="1"/>
  <c r="J147" i="1"/>
  <c r="H147" i="1"/>
  <c r="G147" i="1"/>
  <c r="F147" i="1"/>
  <c r="E147" i="1" s="1"/>
  <c r="J146" i="1"/>
  <c r="E146" i="1"/>
  <c r="J145" i="1"/>
  <c r="F145" i="1"/>
  <c r="F143" i="1" s="1"/>
  <c r="E143" i="1" s="1"/>
  <c r="J144" i="1"/>
  <c r="E144" i="1"/>
  <c r="P144" i="1" s="1"/>
  <c r="O143" i="1"/>
  <c r="N143" i="1"/>
  <c r="M143" i="1"/>
  <c r="M142" i="1" s="1"/>
  <c r="L143" i="1"/>
  <c r="K143" i="1"/>
  <c r="I143" i="1"/>
  <c r="H143" i="1"/>
  <c r="H142" i="1" s="1"/>
  <c r="G143" i="1"/>
  <c r="O142" i="1"/>
  <c r="N142" i="1"/>
  <c r="K142" i="1"/>
  <c r="I142" i="1"/>
  <c r="G142" i="1"/>
  <c r="J141" i="1"/>
  <c r="E141" i="1"/>
  <c r="P141" i="1" s="1"/>
  <c r="P140" i="1" s="1"/>
  <c r="P139" i="1" s="1"/>
  <c r="O140" i="1"/>
  <c r="N140" i="1"/>
  <c r="M140" i="1"/>
  <c r="L140" i="1"/>
  <c r="K140" i="1"/>
  <c r="J140" i="1"/>
  <c r="S139" i="1"/>
  <c r="O139" i="1"/>
  <c r="N139" i="1"/>
  <c r="M139" i="1"/>
  <c r="L139" i="1"/>
  <c r="K139" i="1"/>
  <c r="J139" i="1"/>
  <c r="P138" i="1"/>
  <c r="J138" i="1"/>
  <c r="E138" i="1"/>
  <c r="J137" i="1"/>
  <c r="J135" i="1" s="1"/>
  <c r="E137" i="1"/>
  <c r="J136" i="1"/>
  <c r="E136" i="1"/>
  <c r="P136" i="1" s="1"/>
  <c r="O135" i="1"/>
  <c r="N135" i="1"/>
  <c r="M135" i="1"/>
  <c r="M134" i="1" s="1"/>
  <c r="L135" i="1"/>
  <c r="L134" i="1" s="1"/>
  <c r="K135" i="1"/>
  <c r="I135" i="1"/>
  <c r="H135" i="1"/>
  <c r="H134" i="1" s="1"/>
  <c r="G135" i="1"/>
  <c r="F135" i="1"/>
  <c r="E135" i="1"/>
  <c r="O134" i="1"/>
  <c r="N134" i="1"/>
  <c r="K134" i="1"/>
  <c r="J134" i="1"/>
  <c r="I134" i="1"/>
  <c r="G134" i="1"/>
  <c r="F134" i="1"/>
  <c r="E134" i="1"/>
  <c r="P134" i="1" s="1"/>
  <c r="J133" i="1"/>
  <c r="E133" i="1"/>
  <c r="P133" i="1" s="1"/>
  <c r="P132" i="1"/>
  <c r="J132" i="1"/>
  <c r="E132" i="1"/>
  <c r="J131" i="1"/>
  <c r="P131" i="1" s="1"/>
  <c r="E131" i="1"/>
  <c r="O130" i="1"/>
  <c r="N130" i="1"/>
  <c r="M130" i="1"/>
  <c r="L130" i="1"/>
  <c r="K130" i="1"/>
  <c r="I130" i="1"/>
  <c r="H130" i="1"/>
  <c r="G130" i="1"/>
  <c r="F130" i="1"/>
  <c r="E130" i="1" s="1"/>
  <c r="N129" i="1"/>
  <c r="M129" i="1"/>
  <c r="L129" i="1"/>
  <c r="K129" i="1"/>
  <c r="J129" i="1"/>
  <c r="I129" i="1"/>
  <c r="H129" i="1"/>
  <c r="G129" i="1"/>
  <c r="F129" i="1"/>
  <c r="J128" i="1"/>
  <c r="J125" i="1" s="1"/>
  <c r="E128" i="1"/>
  <c r="P128" i="1" s="1"/>
  <c r="J127" i="1"/>
  <c r="E127" i="1"/>
  <c r="P127" i="1" s="1"/>
  <c r="P125" i="1" s="1"/>
  <c r="P126" i="1"/>
  <c r="J126" i="1"/>
  <c r="I126" i="1"/>
  <c r="H126" i="1"/>
  <c r="G126" i="1"/>
  <c r="F126" i="1"/>
  <c r="E126" i="1" s="1"/>
  <c r="O125" i="1"/>
  <c r="O124" i="1" s="1"/>
  <c r="N125" i="1"/>
  <c r="M125" i="1"/>
  <c r="L125" i="1"/>
  <c r="K125" i="1"/>
  <c r="K124" i="1" s="1"/>
  <c r="I125" i="1"/>
  <c r="H125" i="1"/>
  <c r="G125" i="1"/>
  <c r="G124" i="1" s="1"/>
  <c r="F125" i="1"/>
  <c r="E125" i="1" s="1"/>
  <c r="N124" i="1"/>
  <c r="M124" i="1"/>
  <c r="L124" i="1"/>
  <c r="I124" i="1"/>
  <c r="H124" i="1"/>
  <c r="F124" i="1"/>
  <c r="E124" i="1"/>
  <c r="S124" i="1" s="1"/>
  <c r="P123" i="1"/>
  <c r="J123" i="1"/>
  <c r="E123" i="1"/>
  <c r="P122" i="1"/>
  <c r="O122" i="1"/>
  <c r="O121" i="1" s="1"/>
  <c r="N122" i="1"/>
  <c r="M122" i="1"/>
  <c r="L122" i="1"/>
  <c r="K122" i="1"/>
  <c r="K121" i="1" s="1"/>
  <c r="J122" i="1"/>
  <c r="I122" i="1"/>
  <c r="H122" i="1"/>
  <c r="G122" i="1"/>
  <c r="G121" i="1" s="1"/>
  <c r="F122" i="1"/>
  <c r="E122" i="1" s="1"/>
  <c r="S121" i="1"/>
  <c r="N121" i="1"/>
  <c r="M121" i="1"/>
  <c r="L121" i="1"/>
  <c r="J121" i="1"/>
  <c r="I121" i="1"/>
  <c r="H121" i="1"/>
  <c r="F121" i="1"/>
  <c r="E121" i="1"/>
  <c r="P121" i="1" s="1"/>
  <c r="P120" i="1"/>
  <c r="J120" i="1"/>
  <c r="E120" i="1"/>
  <c r="J119" i="1"/>
  <c r="P119" i="1" s="1"/>
  <c r="E119" i="1"/>
  <c r="J118" i="1"/>
  <c r="J117" i="1" s="1"/>
  <c r="E118" i="1"/>
  <c r="O117" i="1"/>
  <c r="N117" i="1"/>
  <c r="M117" i="1"/>
  <c r="M116" i="1" s="1"/>
  <c r="L117" i="1"/>
  <c r="K117" i="1"/>
  <c r="I117" i="1"/>
  <c r="H117" i="1"/>
  <c r="G117" i="1"/>
  <c r="F117" i="1"/>
  <c r="E117" i="1"/>
  <c r="E116" i="1" s="1"/>
  <c r="O116" i="1"/>
  <c r="N116" i="1"/>
  <c r="L116" i="1"/>
  <c r="K116" i="1"/>
  <c r="J116" i="1"/>
  <c r="J115" i="1"/>
  <c r="E115" i="1"/>
  <c r="P115" i="1" s="1"/>
  <c r="E114" i="1"/>
  <c r="P114" i="1" s="1"/>
  <c r="P113" i="1"/>
  <c r="J113" i="1"/>
  <c r="E113" i="1"/>
  <c r="J112" i="1"/>
  <c r="E112" i="1"/>
  <c r="J111" i="1"/>
  <c r="E111" i="1"/>
  <c r="P111" i="1" s="1"/>
  <c r="P110" i="1"/>
  <c r="J110" i="1"/>
  <c r="E110" i="1"/>
  <c r="J109" i="1"/>
  <c r="P109" i="1" s="1"/>
  <c r="E109" i="1"/>
  <c r="J108" i="1"/>
  <c r="E108" i="1"/>
  <c r="P108" i="1" s="1"/>
  <c r="J107" i="1"/>
  <c r="E107" i="1"/>
  <c r="P107" i="1" s="1"/>
  <c r="P106" i="1"/>
  <c r="J106" i="1"/>
  <c r="E106" i="1"/>
  <c r="P105" i="1"/>
  <c r="J105" i="1"/>
  <c r="E105" i="1"/>
  <c r="J104" i="1"/>
  <c r="J102" i="1" s="1"/>
  <c r="E104" i="1"/>
  <c r="J103" i="1"/>
  <c r="E103" i="1"/>
  <c r="P103" i="1" s="1"/>
  <c r="O102" i="1"/>
  <c r="N102" i="1"/>
  <c r="M102" i="1"/>
  <c r="L102" i="1"/>
  <c r="L101" i="1" s="1"/>
  <c r="K102" i="1"/>
  <c r="I102" i="1"/>
  <c r="H102" i="1"/>
  <c r="H101" i="1" s="1"/>
  <c r="G102" i="1"/>
  <c r="F102" i="1"/>
  <c r="E102" i="1"/>
  <c r="O101" i="1"/>
  <c r="N101" i="1"/>
  <c r="M101" i="1"/>
  <c r="K101" i="1"/>
  <c r="J101" i="1"/>
  <c r="I101" i="1"/>
  <c r="G101" i="1"/>
  <c r="F101" i="1"/>
  <c r="E101" i="1"/>
  <c r="P101" i="1" s="1"/>
  <c r="J100" i="1"/>
  <c r="F100" i="1"/>
  <c r="E100" i="1"/>
  <c r="P100" i="1" s="1"/>
  <c r="J99" i="1"/>
  <c r="E99" i="1"/>
  <c r="P99" i="1" s="1"/>
  <c r="P98" i="1"/>
  <c r="J98" i="1"/>
  <c r="E98" i="1"/>
  <c r="J97" i="1"/>
  <c r="P97" i="1" s="1"/>
  <c r="E97" i="1"/>
  <c r="J96" i="1"/>
  <c r="E96" i="1"/>
  <c r="J95" i="1"/>
  <c r="F95" i="1"/>
  <c r="E95" i="1"/>
  <c r="P95" i="1" s="1"/>
  <c r="J94" i="1"/>
  <c r="E94" i="1"/>
  <c r="P94" i="1" s="1"/>
  <c r="P93" i="1"/>
  <c r="J93" i="1"/>
  <c r="E93" i="1"/>
  <c r="J92" i="1"/>
  <c r="P92" i="1" s="1"/>
  <c r="E92" i="1"/>
  <c r="O91" i="1"/>
  <c r="N91" i="1"/>
  <c r="M91" i="1"/>
  <c r="L91" i="1"/>
  <c r="K91" i="1"/>
  <c r="J91" i="1"/>
  <c r="I91" i="1"/>
  <c r="H91" i="1"/>
  <c r="G91" i="1"/>
  <c r="F91" i="1"/>
  <c r="E91" i="1" s="1"/>
  <c r="O90" i="1"/>
  <c r="N90" i="1"/>
  <c r="N89" i="1" s="1"/>
  <c r="M90" i="1"/>
  <c r="L90" i="1"/>
  <c r="K90" i="1"/>
  <c r="K89" i="1" s="1"/>
  <c r="J90" i="1"/>
  <c r="I90" i="1"/>
  <c r="H90" i="1"/>
  <c r="G90" i="1"/>
  <c r="F90" i="1"/>
  <c r="F89" i="1" s="1"/>
  <c r="O89" i="1"/>
  <c r="M89" i="1"/>
  <c r="L89" i="1"/>
  <c r="J89" i="1" s="1"/>
  <c r="I89" i="1"/>
  <c r="H89" i="1"/>
  <c r="G89" i="1"/>
  <c r="P88" i="1"/>
  <c r="J88" i="1"/>
  <c r="E88" i="1"/>
  <c r="J87" i="1"/>
  <c r="J85" i="1" s="1"/>
  <c r="J84" i="1" s="1"/>
  <c r="E87" i="1"/>
  <c r="J86" i="1"/>
  <c r="E86" i="1"/>
  <c r="P86" i="1" s="1"/>
  <c r="O85" i="1"/>
  <c r="N85" i="1"/>
  <c r="M85" i="1"/>
  <c r="M84" i="1" s="1"/>
  <c r="L85" i="1"/>
  <c r="L84" i="1" s="1"/>
  <c r="K85" i="1"/>
  <c r="I85" i="1"/>
  <c r="H85" i="1"/>
  <c r="H84" i="1" s="1"/>
  <c r="G85" i="1"/>
  <c r="F85" i="1"/>
  <c r="O84" i="1"/>
  <c r="N84" i="1"/>
  <c r="K84" i="1"/>
  <c r="I84" i="1"/>
  <c r="G84" i="1"/>
  <c r="F84" i="1"/>
  <c r="J83" i="1"/>
  <c r="E83" i="1"/>
  <c r="P82" i="1"/>
  <c r="J82" i="1"/>
  <c r="E82" i="1"/>
  <c r="J81" i="1"/>
  <c r="P81" i="1" s="1"/>
  <c r="E81" i="1"/>
  <c r="O80" i="1"/>
  <c r="O69" i="1" s="1"/>
  <c r="N80" i="1"/>
  <c r="M80" i="1"/>
  <c r="L80" i="1"/>
  <c r="K80" i="1"/>
  <c r="K69" i="1" s="1"/>
  <c r="I80" i="1"/>
  <c r="H80" i="1"/>
  <c r="G80" i="1"/>
  <c r="G69" i="1" s="1"/>
  <c r="F80" i="1"/>
  <c r="J79" i="1"/>
  <c r="E79" i="1"/>
  <c r="P79" i="1" s="1"/>
  <c r="J78" i="1"/>
  <c r="E78" i="1"/>
  <c r="P78" i="1" s="1"/>
  <c r="P77" i="1"/>
  <c r="J77" i="1"/>
  <c r="E77" i="1"/>
  <c r="J76" i="1"/>
  <c r="P76" i="1" s="1"/>
  <c r="E76" i="1"/>
  <c r="J75" i="1"/>
  <c r="E75" i="1"/>
  <c r="J74" i="1"/>
  <c r="E74" i="1"/>
  <c r="P74" i="1" s="1"/>
  <c r="P73" i="1"/>
  <c r="J73" i="1"/>
  <c r="E73" i="1"/>
  <c r="P72" i="1"/>
  <c r="J72" i="1"/>
  <c r="E72" i="1"/>
  <c r="J71" i="1"/>
  <c r="F71" i="1"/>
  <c r="E71" i="1" s="1"/>
  <c r="P71" i="1" s="1"/>
  <c r="J70" i="1"/>
  <c r="E70" i="1"/>
  <c r="N69" i="1"/>
  <c r="M69" i="1"/>
  <c r="M68" i="1" s="1"/>
  <c r="L69" i="1"/>
  <c r="I69" i="1"/>
  <c r="I68" i="1" s="1"/>
  <c r="H69" i="1"/>
  <c r="O68" i="1"/>
  <c r="N68" i="1"/>
  <c r="L68" i="1"/>
  <c r="K68" i="1"/>
  <c r="J68" i="1"/>
  <c r="H68" i="1"/>
  <c r="G68" i="1"/>
  <c r="J67" i="1"/>
  <c r="E67" i="1"/>
  <c r="P67" i="1" s="1"/>
  <c r="J66" i="1"/>
  <c r="E66" i="1"/>
  <c r="P66" i="1" s="1"/>
  <c r="P65" i="1"/>
  <c r="J65" i="1"/>
  <c r="E65" i="1"/>
  <c r="J64" i="1"/>
  <c r="P64" i="1" s="1"/>
  <c r="E64" i="1"/>
  <c r="J63" i="1"/>
  <c r="E63" i="1"/>
  <c r="J62" i="1"/>
  <c r="E62" i="1"/>
  <c r="P62" i="1" s="1"/>
  <c r="P61" i="1"/>
  <c r="J61" i="1"/>
  <c r="E61" i="1"/>
  <c r="P60" i="1"/>
  <c r="J60" i="1"/>
  <c r="E60" i="1"/>
  <c r="J59" i="1"/>
  <c r="E59" i="1"/>
  <c r="P59" i="1" s="1"/>
  <c r="J58" i="1"/>
  <c r="E58" i="1"/>
  <c r="P58" i="1" s="1"/>
  <c r="P57" i="1"/>
  <c r="J57" i="1"/>
  <c r="E57" i="1"/>
  <c r="J56" i="1"/>
  <c r="P56" i="1" s="1"/>
  <c r="E56" i="1"/>
  <c r="J55" i="1"/>
  <c r="E55" i="1"/>
  <c r="J54" i="1"/>
  <c r="E54" i="1"/>
  <c r="P54" i="1" s="1"/>
  <c r="P53" i="1"/>
  <c r="J53" i="1"/>
  <c r="E53" i="1"/>
  <c r="O52" i="1"/>
  <c r="O51" i="1" s="1"/>
  <c r="O50" i="1" s="1"/>
  <c r="N52" i="1"/>
  <c r="M52" i="1"/>
  <c r="L52" i="1"/>
  <c r="J52" i="1" s="1"/>
  <c r="J51" i="1" s="1"/>
  <c r="K52" i="1"/>
  <c r="I52" i="1"/>
  <c r="H52" i="1"/>
  <c r="G52" i="1"/>
  <c r="G51" i="1" s="1"/>
  <c r="G50" i="1" s="1"/>
  <c r="F52" i="1"/>
  <c r="E52" i="1" s="1"/>
  <c r="N51" i="1"/>
  <c r="M51" i="1"/>
  <c r="K51" i="1"/>
  <c r="K50" i="1" s="1"/>
  <c r="I51" i="1"/>
  <c r="H51" i="1"/>
  <c r="H50" i="1" s="1"/>
  <c r="F51" i="1"/>
  <c r="N50" i="1"/>
  <c r="M50" i="1"/>
  <c r="I50" i="1"/>
  <c r="F50" i="1"/>
  <c r="P49" i="1"/>
  <c r="J49" i="1"/>
  <c r="E49" i="1"/>
  <c r="P48" i="1"/>
  <c r="J48" i="1"/>
  <c r="E48" i="1"/>
  <c r="J47" i="1"/>
  <c r="E47" i="1"/>
  <c r="P47" i="1" s="1"/>
  <c r="J46" i="1"/>
  <c r="E46" i="1"/>
  <c r="P45" i="1"/>
  <c r="J45" i="1"/>
  <c r="E45" i="1"/>
  <c r="O44" i="1"/>
  <c r="N44" i="1"/>
  <c r="M44" i="1"/>
  <c r="L44" i="1"/>
  <c r="K44" i="1"/>
  <c r="J44" i="1"/>
  <c r="I44" i="1"/>
  <c r="H44" i="1"/>
  <c r="G44" i="1"/>
  <c r="F44" i="1"/>
  <c r="P43" i="1"/>
  <c r="J43" i="1"/>
  <c r="E43" i="1"/>
  <c r="J42" i="1"/>
  <c r="J40" i="1" s="1"/>
  <c r="E42" i="1"/>
  <c r="J41" i="1"/>
  <c r="E41" i="1"/>
  <c r="P41" i="1" s="1"/>
  <c r="O40" i="1"/>
  <c r="N40" i="1"/>
  <c r="M40" i="1"/>
  <c r="L40" i="1"/>
  <c r="K40" i="1"/>
  <c r="I40" i="1"/>
  <c r="H40" i="1"/>
  <c r="G40" i="1"/>
  <c r="F40" i="1"/>
  <c r="E40" i="1"/>
  <c r="P39" i="1"/>
  <c r="J39" i="1"/>
  <c r="E39" i="1"/>
  <c r="J38" i="1"/>
  <c r="P38" i="1" s="1"/>
  <c r="E38" i="1"/>
  <c r="O37" i="1"/>
  <c r="J37" i="1" s="1"/>
  <c r="N37" i="1"/>
  <c r="M37" i="1"/>
  <c r="L37" i="1"/>
  <c r="K37" i="1"/>
  <c r="I37" i="1"/>
  <c r="H37" i="1"/>
  <c r="G37" i="1"/>
  <c r="F37" i="1"/>
  <c r="E37" i="1" s="1"/>
  <c r="J36" i="1"/>
  <c r="E36" i="1"/>
  <c r="P36" i="1" s="1"/>
  <c r="J35" i="1"/>
  <c r="E35" i="1"/>
  <c r="P34" i="1"/>
  <c r="J34" i="1"/>
  <c r="E34" i="1"/>
  <c r="O33" i="1"/>
  <c r="O29" i="1" s="1"/>
  <c r="N33" i="1"/>
  <c r="M33" i="1"/>
  <c r="L33" i="1"/>
  <c r="K33" i="1"/>
  <c r="K29" i="1" s="1"/>
  <c r="J33" i="1"/>
  <c r="I33" i="1"/>
  <c r="H33" i="1"/>
  <c r="H29" i="1" s="1"/>
  <c r="G33" i="1"/>
  <c r="G29" i="1" s="1"/>
  <c r="F33" i="1"/>
  <c r="J32" i="1"/>
  <c r="P32" i="1" s="1"/>
  <c r="E32" i="1"/>
  <c r="J31" i="1"/>
  <c r="J30" i="1" s="1"/>
  <c r="E31" i="1"/>
  <c r="O30" i="1"/>
  <c r="N30" i="1"/>
  <c r="N29" i="1" s="1"/>
  <c r="N28" i="1" s="1"/>
  <c r="M30" i="1"/>
  <c r="M29" i="1" s="1"/>
  <c r="M28" i="1" s="1"/>
  <c r="L30" i="1"/>
  <c r="K30" i="1"/>
  <c r="I30" i="1"/>
  <c r="H30" i="1"/>
  <c r="G30" i="1"/>
  <c r="F30" i="1"/>
  <c r="F29" i="1" s="1"/>
  <c r="E30" i="1"/>
  <c r="I29" i="1"/>
  <c r="I28" i="1" s="1"/>
  <c r="O28" i="1"/>
  <c r="K28" i="1"/>
  <c r="H28" i="1"/>
  <c r="G28" i="1"/>
  <c r="J27" i="1"/>
  <c r="E27" i="1"/>
  <c r="P27" i="1" s="1"/>
  <c r="P26" i="1"/>
  <c r="J26" i="1"/>
  <c r="E26" i="1"/>
  <c r="O25" i="1"/>
  <c r="O24" i="1" s="1"/>
  <c r="J24" i="1" s="1"/>
  <c r="N25" i="1"/>
  <c r="M25" i="1"/>
  <c r="L25" i="1"/>
  <c r="J25" i="1" s="1"/>
  <c r="K25" i="1"/>
  <c r="K24" i="1" s="1"/>
  <c r="R24" i="1" s="1"/>
  <c r="I25" i="1"/>
  <c r="H25" i="1"/>
  <c r="G25" i="1"/>
  <c r="G24" i="1" s="1"/>
  <c r="F25" i="1"/>
  <c r="E25" i="1"/>
  <c r="P25" i="1" s="1"/>
  <c r="N24" i="1"/>
  <c r="M24" i="1"/>
  <c r="L24" i="1"/>
  <c r="I24" i="1"/>
  <c r="H24" i="1"/>
  <c r="F24" i="1"/>
  <c r="E24" i="1"/>
  <c r="P24" i="1" s="1"/>
  <c r="J23" i="1"/>
  <c r="E23" i="1"/>
  <c r="P23" i="1" s="1"/>
  <c r="O22" i="1"/>
  <c r="N22" i="1"/>
  <c r="M22" i="1"/>
  <c r="L22" i="1"/>
  <c r="J22" i="1" s="1"/>
  <c r="K22" i="1"/>
  <c r="I22" i="1"/>
  <c r="H22" i="1"/>
  <c r="H21" i="1" s="1"/>
  <c r="H158" i="1" s="1"/>
  <c r="G22" i="1"/>
  <c r="F22" i="1"/>
  <c r="E22" i="1" s="1"/>
  <c r="O21" i="1"/>
  <c r="N21" i="1"/>
  <c r="M21" i="1"/>
  <c r="K21" i="1"/>
  <c r="I21" i="1"/>
  <c r="G21" i="1"/>
  <c r="F21" i="1"/>
  <c r="J20" i="1"/>
  <c r="E20" i="1"/>
  <c r="P20" i="1" s="1"/>
  <c r="J19" i="1"/>
  <c r="E19" i="1"/>
  <c r="P19" i="1" s="1"/>
  <c r="P18" i="1"/>
  <c r="J18" i="1"/>
  <c r="E18" i="1"/>
  <c r="J17" i="1"/>
  <c r="P17" i="1" s="1"/>
  <c r="E17" i="1"/>
  <c r="J16" i="1"/>
  <c r="E16" i="1"/>
  <c r="P16" i="1" s="1"/>
  <c r="O15" i="1"/>
  <c r="N15" i="1"/>
  <c r="M15" i="1"/>
  <c r="M14" i="1" s="1"/>
  <c r="M158" i="1" s="1"/>
  <c r="L15" i="1"/>
  <c r="K15" i="1"/>
  <c r="J15" i="1"/>
  <c r="I15" i="1"/>
  <c r="I14" i="1" s="1"/>
  <c r="I158" i="1" s="1"/>
  <c r="H15" i="1"/>
  <c r="G15" i="1"/>
  <c r="F15" i="1"/>
  <c r="O14" i="1"/>
  <c r="N14" i="1"/>
  <c r="L14" i="1"/>
  <c r="J14" i="1" s="1"/>
  <c r="K14" i="1"/>
  <c r="H14" i="1"/>
  <c r="G14" i="1"/>
  <c r="F14" i="1"/>
  <c r="E21" i="1" l="1"/>
  <c r="P22" i="1"/>
  <c r="P44" i="1"/>
  <c r="E29" i="1"/>
  <c r="F28" i="1"/>
  <c r="P143" i="1"/>
  <c r="G158" i="1"/>
  <c r="E15" i="1"/>
  <c r="L142" i="1"/>
  <c r="J142" i="1" s="1"/>
  <c r="J143" i="1"/>
  <c r="E148" i="1"/>
  <c r="P148" i="1" s="1"/>
  <c r="S24" i="1"/>
  <c r="S101" i="1"/>
  <c r="S134" i="1"/>
  <c r="P155" i="1"/>
  <c r="K158" i="1"/>
  <c r="S116" i="1"/>
  <c r="P116" i="1"/>
  <c r="L21" i="1"/>
  <c r="J21" i="1" s="1"/>
  <c r="L29" i="1"/>
  <c r="P35" i="1"/>
  <c r="E33" i="1"/>
  <c r="P33" i="1" s="1"/>
  <c r="P37" i="1"/>
  <c r="P46" i="1"/>
  <c r="E44" i="1"/>
  <c r="L51" i="1"/>
  <c r="L50" i="1" s="1"/>
  <c r="J50" i="1" s="1"/>
  <c r="P55" i="1"/>
  <c r="P63" i="1"/>
  <c r="P70" i="1"/>
  <c r="P75" i="1"/>
  <c r="J80" i="1"/>
  <c r="J69" i="1" s="1"/>
  <c r="P83" i="1"/>
  <c r="E80" i="1"/>
  <c r="P80" i="1" s="1"/>
  <c r="E85" i="1"/>
  <c r="E84" i="1" s="1"/>
  <c r="E90" i="1"/>
  <c r="E89" i="1" s="1"/>
  <c r="P91" i="1"/>
  <c r="P124" i="1"/>
  <c r="E129" i="1"/>
  <c r="J130" i="1"/>
  <c r="P130" i="1" s="1"/>
  <c r="F142" i="1"/>
  <c r="E142" i="1" s="1"/>
  <c r="P146" i="1"/>
  <c r="O158" i="1"/>
  <c r="P52" i="1"/>
  <c r="S147" i="1"/>
  <c r="P147" i="1"/>
  <c r="N158" i="1"/>
  <c r="P31" i="1"/>
  <c r="P30" i="1" s="1"/>
  <c r="P42" i="1"/>
  <c r="P40" i="1" s="1"/>
  <c r="E51" i="1"/>
  <c r="F69" i="1"/>
  <c r="F68" i="1" s="1"/>
  <c r="F158" i="1" s="1"/>
  <c r="P87" i="1"/>
  <c r="P85" i="1" s="1"/>
  <c r="P96" i="1"/>
  <c r="P104" i="1"/>
  <c r="P112" i="1"/>
  <c r="P118" i="1"/>
  <c r="P117" i="1" s="1"/>
  <c r="J124" i="1"/>
  <c r="P137" i="1"/>
  <c r="P135" i="1" s="1"/>
  <c r="E145" i="1"/>
  <c r="P145" i="1" s="1"/>
  <c r="P149" i="1"/>
  <c r="F154" i="1"/>
  <c r="E154" i="1" s="1"/>
  <c r="P154" i="1" s="1"/>
  <c r="P156" i="1"/>
  <c r="P142" i="1" l="1"/>
  <c r="S142" i="1"/>
  <c r="P69" i="1"/>
  <c r="P15" i="1"/>
  <c r="E14" i="1"/>
  <c r="P84" i="1"/>
  <c r="S84" i="1"/>
  <c r="P102" i="1"/>
  <c r="P90" i="1"/>
  <c r="E69" i="1"/>
  <c r="E68" i="1" s="1"/>
  <c r="P21" i="1"/>
  <c r="S21" i="1"/>
  <c r="S129" i="1"/>
  <c r="P129" i="1"/>
  <c r="E50" i="1"/>
  <c r="P51" i="1"/>
  <c r="S89" i="1"/>
  <c r="P89" i="1"/>
  <c r="L28" i="1"/>
  <c r="J29" i="1"/>
  <c r="P29" i="1"/>
  <c r="E28" i="1"/>
  <c r="R21" i="1"/>
  <c r="J28" i="1" l="1"/>
  <c r="J158" i="1" s="1"/>
  <c r="L158" i="1"/>
  <c r="P28" i="1"/>
  <c r="R28" i="1"/>
  <c r="S68" i="1"/>
  <c r="P68" i="1"/>
  <c r="E158" i="1"/>
  <c r="S158" i="1" s="1"/>
  <c r="S14" i="1"/>
  <c r="P14" i="1"/>
  <c r="R14" i="1"/>
  <c r="P50" i="1"/>
  <c r="R50" i="1"/>
  <c r="P158" i="1" l="1"/>
</calcChain>
</file>

<file path=xl/sharedStrings.xml><?xml version="1.0" encoding="utf-8"?>
<sst xmlns="http://schemas.openxmlformats.org/spreadsheetml/2006/main" count="517" uniqueCount="400">
  <si>
    <t>Додаток 3</t>
  </si>
  <si>
    <t>до розпорядження Івано-Франківської</t>
  </si>
  <si>
    <t>до рішення обласної ради</t>
  </si>
  <si>
    <t>обласної військової адміністрації</t>
  </si>
  <si>
    <t>від               №</t>
  </si>
  <si>
    <t>від  ________ №_____</t>
  </si>
  <si>
    <t xml:space="preserve">Розподіл </t>
  </si>
  <si>
    <t>видатків обласного бюджету на 2025 рік</t>
  </si>
  <si>
    <t>(гривень)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</si>
  <si>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</si>
  <si>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</si>
  <si>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</si>
  <si>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</si>
  <si>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Загальний фонд</t>
  </si>
  <si>
    <t>Спеціальний фонд</t>
  </si>
  <si>
    <t>РАЗОМ</t>
  </si>
  <si>
    <t>Усього</t>
  </si>
  <si>
    <t xml:space="preserve"> видатки споживання</t>
  </si>
  <si>
    <t>з них</t>
  </si>
  <si>
    <t xml:space="preserve"> видатки розвитку</t>
  </si>
  <si>
    <t xml:space="preserve">у тому числі бюджет розвитку </t>
  </si>
  <si>
    <t>видатки розвитку</t>
  </si>
  <si>
    <t>оплата праці</t>
  </si>
  <si>
    <t>комунальні послуги та енергоносії</t>
  </si>
  <si>
    <t>Субвенція зДБ</t>
  </si>
  <si>
    <t>0100000</t>
  </si>
  <si>
    <t>Обласна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</si>
  <si>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</si>
  <si>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</si>
  <si>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</si>
  <si>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</si>
  <si>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</si>
  <si>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</si>
  <si>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</si>
  <si>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</si>
  <si>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</si>
  <si>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0110180</t>
  </si>
  <si>
    <t>0180</t>
  </si>
  <si>
    <t>0133</t>
  </si>
  <si>
    <t>Інша діяльність у сфері державного управління</t>
  </si>
  <si>
    <t>0118410</t>
  </si>
  <si>
    <t>8410</t>
  </si>
  <si>
    <t>0830</t>
  </si>
  <si>
    <t>Фінансова підтримка медіа (засобів масової інформації)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</si>
  <si>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</si>
  <si>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</si>
  <si>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</si>
  <si>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</si>
  <si>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2000000</t>
  </si>
  <si>
    <t xml:space="preserve">Управління цифрового розвитку, цифрових трансформацій і цифровізації облдержадміністрації </t>
  </si>
  <si>
    <t>2010000</t>
  </si>
  <si>
    <t>2017520</t>
  </si>
  <si>
    <t>7520</t>
  </si>
  <si>
    <t>0460</t>
  </si>
  <si>
    <t>Реалізація Національної програми інформатизації</t>
  </si>
  <si>
    <t>3100000</t>
  </si>
  <si>
    <t>Департамент ресурсного забезпечення та управління майном облдержадміністрації</t>
  </si>
  <si>
    <t>3110000</t>
  </si>
  <si>
    <t>3110180</t>
  </si>
  <si>
    <t>3111120</t>
  </si>
  <si>
    <t>1120</t>
  </si>
  <si>
    <t>0950</t>
  </si>
  <si>
    <t>Підвищення кваліфікації, перепідготовка кадрів закладами післядипломної освіти</t>
  </si>
  <si>
    <t>0600000</t>
  </si>
  <si>
    <t>Департамент освіти і науки облдержадміністрації</t>
  </si>
  <si>
    <t>0610000</t>
  </si>
  <si>
    <t>0611020</t>
  </si>
  <si>
    <t>1020</t>
  </si>
  <si>
    <t>Надання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</si>
  <si>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</si>
  <si>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</si>
  <si>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</si>
  <si>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</si>
  <si>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0611023</t>
  </si>
  <si>
    <t>1023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</si>
  <si>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</si>
  <si>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0611030</t>
  </si>
  <si>
    <t>1030</t>
  </si>
  <si>
    <t>Надання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</si>
  <si>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</si>
  <si>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</si>
  <si>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</si>
  <si>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0611033</t>
  </si>
  <si>
    <t>1033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</si>
  <si>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</si>
  <si>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</si>
  <si>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</si>
  <si>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</si>
  <si>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</si>
  <si>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0611090</t>
  </si>
  <si>
    <t>1090</t>
  </si>
  <si>
    <t>Підготовка кадрів закладами професійної (професійно-технічної) освіти та іншими закладами освіти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</si>
  <si>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</si>
  <si>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</si>
  <si>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</si>
  <si>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</si>
  <si>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</si>
  <si>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>1092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</si>
  <si>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</si>
  <si>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0611100</t>
  </si>
  <si>
    <t>1100</t>
  </si>
  <si>
    <t>Підготовка кадрів закладами фахової передвищої освіти</t>
  </si>
  <si>
    <t>0611101</t>
  </si>
  <si>
    <t>1101</t>
  </si>
  <si>
    <t>0941</t>
  </si>
  <si>
    <t>Підготовка кадрів закладами фахової передвищої освіти за рахунок коштів місцевого бюджету</t>
  </si>
  <si>
    <t>0611102</t>
  </si>
  <si>
    <t>1102</t>
  </si>
  <si>
    <t>Підготовка кадрів закладами фахової передвищої освіти за рахунок освітньої субвенції</t>
  </si>
  <si>
    <t>0611120</t>
  </si>
  <si>
    <t xml:space="preserve">Підвищення кваліфікації, перепідготовка кадрів закладами післядипломної освіти </t>
  </si>
  <si>
    <t>0611140</t>
  </si>
  <si>
    <t>1140</t>
  </si>
  <si>
    <t>Інші програми, заклади  та заходи у сфері освіти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</si>
  <si>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</si>
  <si>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</si>
  <si>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</si>
  <si>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</si>
  <si>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</si>
  <si>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</si>
  <si>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</si>
  <si>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</si>
  <si>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</si>
  <si>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</si>
  <si>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</si>
  <si>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0619310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</si>
  <si>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</si>
  <si>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</si>
  <si>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0619330</t>
  </si>
  <si>
    <t>9330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</si>
  <si>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</si>
  <si>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0700000</t>
  </si>
  <si>
    <t>Департамент охорони здоров'я облдержадміністрації</t>
  </si>
  <si>
    <t>0710000</t>
  </si>
  <si>
    <t>0711100</t>
  </si>
  <si>
    <t>0711101</t>
  </si>
  <si>
    <t>0711102</t>
  </si>
  <si>
    <t>0711120</t>
  </si>
  <si>
    <t>0712010</t>
  </si>
  <si>
    <t>2010</t>
  </si>
  <si>
    <t>0731</t>
  </si>
  <si>
    <t>Багатопрофільна стаціонарна медична допомога населенню</t>
  </si>
  <si>
    <t>0712020</t>
  </si>
  <si>
    <t>2020</t>
  </si>
  <si>
    <t>0732</t>
  </si>
  <si>
    <t>Спеціалізована стаціонарна медична допомога населенню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</si>
  <si>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</si>
  <si>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</si>
  <si>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</si>
  <si>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</si>
  <si>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0712040</t>
  </si>
  <si>
    <t>2040</t>
  </si>
  <si>
    <t>0734</t>
  </si>
  <si>
    <t>Санаторно-курортна допомога населенню</t>
  </si>
  <si>
    <t>0712050</t>
  </si>
  <si>
    <t>2050</t>
  </si>
  <si>
    <t>0761</t>
  </si>
  <si>
    <t>Медико-соціальний захист дітей-сиріт і дітей, позбавлених батьківського піклування</t>
  </si>
  <si>
    <t>0712060</t>
  </si>
  <si>
    <t>2060</t>
  </si>
  <si>
    <t>0762</t>
  </si>
  <si>
    <t>Створення банків крові та її компонентів</t>
  </si>
  <si>
    <t>0712070</t>
  </si>
  <si>
    <t>2070</t>
  </si>
  <si>
    <t>0724</t>
  </si>
  <si>
    <t xml:space="preserve">Екстрена та швидка медична допомога населенню </t>
  </si>
  <si>
    <t>0712100</t>
  </si>
  <si>
    <t>2100</t>
  </si>
  <si>
    <t>0722</t>
  </si>
  <si>
    <t>Стоматологічна допомога населенню</t>
  </si>
  <si>
    <t>0712120</t>
  </si>
  <si>
    <t>2120</t>
  </si>
  <si>
    <t>0740</t>
  </si>
  <si>
    <t xml:space="preserve">Інформаційно-методичне та просвітницьке забезпечення в галузі охорони здоровя  </t>
  </si>
  <si>
    <t>0712130</t>
  </si>
  <si>
    <t>2130</t>
  </si>
  <si>
    <t>0763</t>
  </si>
  <si>
    <t>Проведення належної медико-соціальної експертизи (МСЕК)</t>
  </si>
  <si>
    <t>0712151</t>
  </si>
  <si>
    <t>2151</t>
  </si>
  <si>
    <t xml:space="preserve">Забезпечення діяльності інших закладів у сфері охорони здоров'я </t>
  </si>
  <si>
    <t>0712152</t>
  </si>
  <si>
    <t>2152</t>
  </si>
  <si>
    <t xml:space="preserve">Інші програми та заходи у сфері охорони здоров'я </t>
  </si>
  <si>
    <t>0800000</t>
  </si>
  <si>
    <t>Департамент соціальної політики облдержадміністрації</t>
  </si>
  <si>
    <t>0810000</t>
  </si>
  <si>
    <t>0813101</t>
  </si>
  <si>
    <t>3101</t>
  </si>
  <si>
    <t>1010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</si>
  <si>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</si>
  <si>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0813102</t>
  </si>
  <si>
    <t>3102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</si>
  <si>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</si>
  <si>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</si>
  <si>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</si>
  <si>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</si>
  <si>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</si>
  <si>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3121</t>
  </si>
  <si>
    <t xml:space="preserve">Утримання та забезпечення діяльності центрів соціальних служб </t>
  </si>
  <si>
    <t>0813140</t>
  </si>
  <si>
    <t>0813170</t>
  </si>
  <si>
    <t>3170</t>
  </si>
  <si>
    <t>Забезпечення реалізації окремих програм для осіб з інвалідністю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</si>
  <si>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</si>
  <si>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</si>
  <si>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</si>
  <si>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0813241</t>
  </si>
  <si>
    <t>Забезпечення діяльності інших закладів у сфері соціального захисту і соціального забезпечення</t>
  </si>
  <si>
    <t>0813242</t>
  </si>
  <si>
    <t>3242</t>
  </si>
  <si>
    <t>Інші заходи у сфері соціального захисту і соціального забезпечення</t>
  </si>
  <si>
    <t>0819210</t>
  </si>
  <si>
    <t>9210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</si>
  <si>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</si>
  <si>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0819770</t>
  </si>
  <si>
    <t>9770</t>
  </si>
  <si>
    <t>Інші субвенції з місцевого бюджету, в тому числі на:</t>
  </si>
  <si>
    <t>додаткові виплати ветеранам ОУН-УПА в сумі 3000,0 гривень на одну особу</t>
  </si>
  <si>
    <t>оплату витрат, пов'язаних із похованням учасників бойових дій, осіб з інвалідністю внаслідок війни та постраждалих учасників Революції Гідності</t>
  </si>
  <si>
    <t>видатки на пільгове медичне обслуговування громадян, які постраждали внаслідок Чорнобильської катастрофи</t>
  </si>
  <si>
    <t>0900000</t>
  </si>
  <si>
    <t xml:space="preserve">Служба у справах дітей облдержадміністрації </t>
  </si>
  <si>
    <t>0910000</t>
  </si>
  <si>
    <t>0913111</t>
  </si>
  <si>
    <t>3111</t>
  </si>
  <si>
    <t xml:space="preserve"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 </t>
  </si>
  <si>
    <t>0913112</t>
  </si>
  <si>
    <t>3112</t>
  </si>
  <si>
    <t>Заходи  державної політики з питань дітей та їх соціального захисту</t>
  </si>
  <si>
    <t>0913241</t>
  </si>
  <si>
    <t>1000000</t>
  </si>
  <si>
    <t>Управління  культури, національностей та релігій облдержадміністрації</t>
  </si>
  <si>
    <t>1010000</t>
  </si>
  <si>
    <t>1011100</t>
  </si>
  <si>
    <t>1011101</t>
  </si>
  <si>
    <t>1011102</t>
  </si>
  <si>
    <t>1014010</t>
  </si>
  <si>
    <t>4010</t>
  </si>
  <si>
    <t>0821</t>
  </si>
  <si>
    <t xml:space="preserve">Фінансова підтримка театрів </t>
  </si>
  <si>
    <t>1014020</t>
  </si>
  <si>
    <t>4020</t>
  </si>
  <si>
    <t>0822</t>
  </si>
  <si>
    <t xml:space="preserve">Фінансова підтримка філармоній, художніх і музичних колективів, ансамблів, концертних та циркових організацій </t>
  </si>
  <si>
    <t>1014030</t>
  </si>
  <si>
    <t>4030</t>
  </si>
  <si>
    <t>0824</t>
  </si>
  <si>
    <t xml:space="preserve">Забезпечення діяльності бібліотек </t>
  </si>
  <si>
    <t>1014040</t>
  </si>
  <si>
    <t>4040</t>
  </si>
  <si>
    <t xml:space="preserve">Забезпечення діяльності музеїв  і виставок </t>
  </si>
  <si>
    <t>1014060</t>
  </si>
  <si>
    <t>4060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</si>
  <si>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</si>
  <si>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</si>
  <si>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</si>
  <si>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</si>
  <si>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</si>
  <si>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</si>
  <si>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</si>
  <si>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</si>
  <si>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 xml:space="preserve">Інші заходи в галузі культури і мистецтва </t>
  </si>
  <si>
    <t>1100000</t>
  </si>
  <si>
    <t>Управління спорту та молодіжної політики облдержадміністрації</t>
  </si>
  <si>
    <t>1110000</t>
  </si>
  <si>
    <t>1115011</t>
  </si>
  <si>
    <t>5011</t>
  </si>
  <si>
    <t>0810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</si>
  <si>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</si>
  <si>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</si>
  <si>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</si>
  <si>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</si>
  <si>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1115021</t>
  </si>
  <si>
    <t>5021</t>
  </si>
  <si>
    <t>Утримання центрів фізичної культури і спорту осіб з інвалідністю і реабілітаційних шкіл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</si>
  <si>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</si>
  <si>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</si>
  <si>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</si>
  <si>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</si>
  <si>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</si>
  <si>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</si>
  <si>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1115032</t>
  </si>
  <si>
    <t>5032</t>
  </si>
  <si>
    <t>Фінансова підтримка дитячо-юнацьких спортивних шкіл фізкультурно-спортивних  товариств</t>
  </si>
  <si>
    <t>1115033</t>
  </si>
  <si>
    <t>5033</t>
  </si>
  <si>
    <t xml:space="preserve">Забезпечення підготовки спортсменів школами вищої спортивної майстерності </t>
  </si>
  <si>
    <t>1115041</t>
  </si>
  <si>
    <t>5041</t>
  </si>
  <si>
    <t>Утримання та фінансова підтримка спортивних споруд</t>
  </si>
  <si>
    <t>1115053</t>
  </si>
  <si>
    <t>5053</t>
  </si>
  <si>
    <t>Фінансова підтримка на утримання місцевих осередків (рад) всеукраїнських об'єднань фізкультурно-спортивної спрямованості</t>
  </si>
  <si>
    <t>1115061</t>
  </si>
  <si>
    <t>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</si>
  <si>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</si>
  <si>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</si>
  <si>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</si>
  <si>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</si>
  <si>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1113131</t>
  </si>
  <si>
    <t>3131</t>
  </si>
  <si>
    <t>Здійснення заходів та реалізація проектів на виконання Державної цільової соціальної програми "Молодь України"</t>
  </si>
  <si>
    <t>1113133</t>
  </si>
  <si>
    <t>3133</t>
  </si>
  <si>
    <t>Інші заходи та заклади молодіжної політики</t>
  </si>
  <si>
    <t>1900000</t>
  </si>
  <si>
    <t xml:space="preserve">Департамент розвитку громад та територій, дорожнього, житлово-комунального господарства, містобудування та архітектури облдержадміністрації </t>
  </si>
  <si>
    <t>1910000</t>
  </si>
  <si>
    <t>1914084</t>
  </si>
  <si>
    <t>4084</t>
  </si>
  <si>
    <t>Проектування, реставрація та охорона пам`яток культурної спадщини</t>
  </si>
  <si>
    <t>1917462</t>
  </si>
  <si>
    <t>7462</t>
  </si>
  <si>
    <t>0456</t>
  </si>
  <si>
    <t>Утримання та розвиток автомобільних доріг та дорожньої інфраструктури за рахунок субвенції з державного бюджету</t>
  </si>
  <si>
    <t>1917350</t>
  </si>
  <si>
    <t>7350</t>
  </si>
  <si>
    <t>0443</t>
  </si>
  <si>
    <t>Розроблення схем планування та забудови територій (містобудівної документації)</t>
  </si>
  <si>
    <t>2300000</t>
  </si>
  <si>
    <t>8400</t>
  </si>
  <si>
    <t>Управління інформаційної діяльності та комунікацій з громадськістю облдерджадміністрації</t>
  </si>
  <si>
    <t>2310000</t>
  </si>
  <si>
    <t>2318410</t>
  </si>
  <si>
    <t>2400000</t>
  </si>
  <si>
    <t>Департамент агропромислового розвитку облдержадміністрації</t>
  </si>
  <si>
    <t>2410000</t>
  </si>
  <si>
    <t>2411090</t>
  </si>
  <si>
    <t>2411091</t>
  </si>
  <si>
    <t>2417110</t>
  </si>
  <si>
    <t>7110</t>
  </si>
  <si>
    <t>0421</t>
  </si>
  <si>
    <t>Реалізація програм в галузі сільського господарства</t>
  </si>
  <si>
    <t>2500000</t>
  </si>
  <si>
    <t>Департамент міжнародного співробітництва та євроінтеграції громад облдержадміністрації</t>
  </si>
  <si>
    <t>2510000</t>
  </si>
  <si>
    <t>2517622</t>
  </si>
  <si>
    <t>7622</t>
  </si>
  <si>
    <t>0470</t>
  </si>
  <si>
    <t>Реалізація програм і заходів в галузі туризму та курортів</t>
  </si>
  <si>
    <t>2517630</t>
  </si>
  <si>
    <t>7630</t>
  </si>
  <si>
    <t>Реалізація програм і заходів в галузі зовнішньоекономічної діяльності</t>
  </si>
  <si>
    <t>2517693</t>
  </si>
  <si>
    <t>7693</t>
  </si>
  <si>
    <t xml:space="preserve">Інші заходи, пов'язані з економічною діяльністю </t>
  </si>
  <si>
    <t>2700000</t>
  </si>
  <si>
    <t>Департамент економічного розвитку, промисловості та інфраструктури облдержадміністрації</t>
  </si>
  <si>
    <t>2710000</t>
  </si>
  <si>
    <t>2717610</t>
  </si>
  <si>
    <t>7610</t>
  </si>
  <si>
    <t>0411</t>
  </si>
  <si>
    <t>Сприяння розвитку малого та середнього підприємництва</t>
  </si>
  <si>
    <t>2717640</t>
  </si>
  <si>
    <t>7640</t>
  </si>
  <si>
    <t>Заходи з енергозбереження</t>
  </si>
  <si>
    <t>2717693</t>
  </si>
  <si>
    <t>2800000</t>
  </si>
  <si>
    <t>Управління екології та природних ресурсів облдержадміністрації</t>
  </si>
  <si>
    <t>2810000</t>
  </si>
  <si>
    <t>2818311</t>
  </si>
  <si>
    <t>8311</t>
  </si>
  <si>
    <t>0511</t>
  </si>
  <si>
    <t>Охорона та раціональне використання природних ресурсів</t>
  </si>
  <si>
    <t>2900000</t>
  </si>
  <si>
    <t xml:space="preserve">Управління з питань цивільного захисту облдержадміністрації </t>
  </si>
  <si>
    <t>2910000</t>
  </si>
  <si>
    <t>2918110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</si>
  <si>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</si>
  <si>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</si>
  <si>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</si>
  <si>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2918120</t>
  </si>
  <si>
    <t>8120</t>
  </si>
  <si>
    <t>Заходи з організації рятування на водах</t>
  </si>
  <si>
    <t>3700000</t>
  </si>
  <si>
    <t xml:space="preserve">Департамент фінансів облдержадміністрації </t>
  </si>
  <si>
    <t>3710000</t>
  </si>
  <si>
    <t>3719130</t>
  </si>
  <si>
    <t>9130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</si>
  <si>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 </t>
  </si>
  <si>
    <t>3719150</t>
  </si>
  <si>
    <t>9150</t>
  </si>
  <si>
    <t>Інші дотації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</si>
  <si>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</si>
  <si>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</si>
  <si>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</si>
  <si>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3718710</t>
  </si>
  <si>
    <t>8710</t>
  </si>
  <si>
    <t>Резервний фонд місцевого бюджету</t>
  </si>
  <si>
    <t>5100000</t>
  </si>
  <si>
    <t xml:space="preserve">Управління з питань ветеранської політики облдержадміністрації </t>
  </si>
  <si>
    <t>5110000</t>
  </si>
  <si>
    <t>5113242</t>
  </si>
  <si>
    <t>5119770</t>
  </si>
  <si>
    <t>Інші субвенції з місцевого бюджету (на здійснення щомісячної виплати дітям до 18 років та неповнолітнім братам і сестрам загиблих осіб під час Революції Гідності в розмірі прожиткового мінімуму, визначеного Законом України про Державний бюджет України на відповідний рік)</t>
  </si>
  <si>
    <t>УСЬОГО ВИДАТКІВ</t>
  </si>
  <si>
    <t>Директор департаменту фінансів</t>
  </si>
  <si>
    <t>Івано-Франківської  обласної державної адміністрації</t>
  </si>
  <si>
    <t>Наталія КУЧМА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</si>
</sst>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General_)"/>
    <numFmt numFmtId="165" formatCode="_-* #,##0\ _к_р_б_._-;\-* #,##0\ _к_р_б_._-;_-* &quot;- &quot;_к_р_б_._-;_-@_-"/>
    <numFmt numFmtId="166" formatCode="_-* #,##0.00\ _к_р_б_._-;\-* #,##0.00\ _к_р_б_._-;_-* \-??\ _к_р_б_._-;_-@_-"/>
    <numFmt numFmtId="167" formatCode="#,##0.0"/>
    <numFmt numFmtId="168" formatCode="0.0"/>
    <numFmt numFmtId="169" formatCode="#,##0.0_р_."/>
  </numFmts>
  <fonts count="45" x14ac:knownFonts="1">
    <font>
      <sz val="10"/>
      <name val="Arial Cyr"/>
      <charset val="204"/>
    </font>
    <font>
      <sz val="1"/>
      <color rgb="FF000000"/>
      <name val="Courier New"/>
      <family val="3"/>
    </font>
    <font>
      <sz val="12"/>
      <name val="Courier New"/>
      <family val="3"/>
    </font>
    <font>
      <sz val="12"/>
      <name val="Times New Roman CYR"/>
      <charset val="204"/>
    </font>
    <font>
      <b/>
      <sz val="1"/>
      <color rgb="FF000000"/>
      <name val="Courier New"/>
      <family val="3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 Cyr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sz val="17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7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7"/>
      <name val="Times New Roman Cyr"/>
      <charset val="204"/>
    </font>
    <font>
      <b/>
      <sz val="14"/>
      <color rgb="FF0000FF"/>
      <name val="Times New Roman Cyr"/>
      <family val="1"/>
      <charset val="204"/>
    </font>
    <font>
      <b/>
      <sz val="14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Times New Roman"/>
      <family val="1"/>
      <charset val="204"/>
    </font>
    <font>
      <sz val="17"/>
      <color rgb="FF000000"/>
      <name val="Times New Roman Cyr"/>
      <charset val="204"/>
    </font>
    <font>
      <sz val="10"/>
      <color rgb="FF000000"/>
      <name val="Times New Roman Cyr"/>
      <family val="1"/>
      <charset val="204"/>
    </font>
    <font>
      <sz val="17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 Cyr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4"/>
      <name val="Times New Roman Cyr"/>
      <family val="1"/>
      <charset val="204"/>
    </font>
    <font>
      <b/>
      <sz val="17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000080"/>
      <name val="Times New Roman"/>
      <family val="1"/>
      <charset val="204"/>
    </font>
    <font>
      <sz val="16"/>
      <name val="Arial Cyr"/>
      <charset val="204"/>
    </font>
    <font>
      <sz val="16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0" fontId="1" fillId="0" borderId="1">
      <protection locked="0"/>
    </xf>
    <xf numFmtId="0" fontId="1" fillId="0" borderId="0">
      <protection locked="0"/>
    </xf>
    <xf numFmtId="164" fontId="2" fillId="0" borderId="0"/>
    <xf numFmtId="164" fontId="2" fillId="0" borderId="0"/>
    <xf numFmtId="164" fontId="2" fillId="0" borderId="0"/>
    <xf numFmtId="164" fontId="2" fillId="0" borderId="0"/>
    <xf numFmtId="0" fontId="3" fillId="0" borderId="0"/>
    <xf numFmtId="164" fontId="2" fillId="0" borderId="0"/>
    <xf numFmtId="0" fontId="44" fillId="0" borderId="0"/>
    <xf numFmtId="165" fontId="44" fillId="0" borderId="0" applyBorder="0" applyAlignment="0" applyProtection="0"/>
    <xf numFmtId="166" fontId="44" fillId="0" borderId="0" applyBorder="0" applyAlignment="0" applyProtection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1" fillId="0" borderId="1">
      <protection locked="0"/>
    </xf>
  </cellStyleXfs>
  <cellXfs count="175">
    <xf numFmtId="0" fontId="0" fillId="0" borderId="0" xfId="0"/>
    <xf numFmtId="0" fontId="10" fillId="0" borderId="0" xfId="7" applyFont="1" applyBorder="1" applyAlignment="1">
      <alignment horizontal="left" wrapText="1"/>
    </xf>
    <xf numFmtId="49" fontId="10" fillId="0" borderId="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2" borderId="0" xfId="0" applyFont="1" applyFill="1"/>
    <xf numFmtId="0" fontId="6" fillId="0" borderId="0" xfId="0" applyFont="1"/>
    <xf numFmtId="0" fontId="7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49" fontId="6" fillId="0" borderId="0" xfId="4" applyNumberFormat="1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2" xfId="5" applyNumberFormat="1" applyFont="1" applyFill="1" applyBorder="1" applyAlignment="1" applyProtection="1">
      <alignment horizontal="left" vertical="center" wrapText="1"/>
    </xf>
    <xf numFmtId="3" fontId="12" fillId="4" borderId="2" xfId="0" applyNumberFormat="1" applyFont="1" applyFill="1" applyBorder="1" applyAlignment="1">
      <alignment horizontal="right"/>
    </xf>
    <xf numFmtId="0" fontId="13" fillId="0" borderId="0" xfId="0" applyFont="1"/>
    <xf numFmtId="167" fontId="14" fillId="5" borderId="0" xfId="0" applyNumberFormat="1" applyFont="1" applyFill="1"/>
    <xf numFmtId="3" fontId="15" fillId="6" borderId="0" xfId="0" applyNumberFormat="1" applyFont="1" applyFill="1"/>
    <xf numFmtId="0" fontId="13" fillId="4" borderId="0" xfId="0" applyFont="1" applyFill="1"/>
    <xf numFmtId="168" fontId="13" fillId="0" borderId="0" xfId="0" applyNumberFormat="1" applyFont="1"/>
    <xf numFmtId="49" fontId="6" fillId="0" borderId="2" xfId="0" applyNumberFormat="1" applyFont="1" applyBorder="1" applyAlignment="1">
      <alignment horizontal="center" vertical="center"/>
    </xf>
    <xf numFmtId="49" fontId="6" fillId="3" borderId="2" xfId="5" applyNumberFormat="1" applyFont="1" applyFill="1" applyBorder="1" applyAlignment="1" applyProtection="1">
      <alignment horizontal="left" vertical="center" wrapText="1"/>
    </xf>
    <xf numFmtId="3" fontId="16" fillId="3" borderId="2" xfId="0" applyNumberFormat="1" applyFont="1" applyFill="1" applyBorder="1" applyAlignment="1">
      <alignment horizontal="right"/>
    </xf>
    <xf numFmtId="3" fontId="16" fillId="0" borderId="2" xfId="0" applyNumberFormat="1" applyFont="1" applyBorder="1" applyAlignment="1">
      <alignment horizontal="right" wrapText="1"/>
    </xf>
    <xf numFmtId="3" fontId="16" fillId="3" borderId="2" xfId="0" applyNumberFormat="1" applyFont="1" applyFill="1" applyBorder="1" applyAlignment="1">
      <alignment horizontal="right" wrapText="1"/>
    </xf>
    <xf numFmtId="168" fontId="17" fillId="0" borderId="0" xfId="0" applyNumberFormat="1" applyFont="1"/>
    <xf numFmtId="3" fontId="16" fillId="0" borderId="0" xfId="0" applyNumberFormat="1" applyFont="1"/>
    <xf numFmtId="3" fontId="16" fillId="0" borderId="2" xfId="0" applyNumberFormat="1" applyFont="1" applyBorder="1" applyAlignment="1">
      <alignment horizontal="right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2" xfId="6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left" vertical="center" wrapText="1"/>
    </xf>
    <xf numFmtId="0" fontId="6" fillId="3" borderId="2" xfId="3" applyNumberFormat="1" applyFont="1" applyFill="1" applyBorder="1" applyAlignment="1" applyProtection="1">
      <alignment horizontal="left" vertical="center" wrapText="1"/>
    </xf>
    <xf numFmtId="49" fontId="5" fillId="4" borderId="2" xfId="3" applyNumberFormat="1" applyFont="1" applyFill="1" applyBorder="1" applyAlignment="1" applyProtection="1">
      <alignment horizontal="left" vertical="center" wrapText="1"/>
    </xf>
    <xf numFmtId="0" fontId="18" fillId="0" borderId="0" xfId="0" applyFont="1"/>
    <xf numFmtId="0" fontId="18" fillId="4" borderId="0" xfId="0" applyFont="1" applyFill="1"/>
    <xf numFmtId="3" fontId="14" fillId="0" borderId="0" xfId="0" applyNumberFormat="1" applyFont="1"/>
    <xf numFmtId="49" fontId="5" fillId="0" borderId="2" xfId="0" applyNumberFormat="1" applyFon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6" fillId="0" borderId="2" xfId="3" applyNumberFormat="1" applyFont="1" applyBorder="1" applyAlignment="1" applyProtection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12" fillId="4" borderId="2" xfId="0" applyNumberFormat="1" applyFont="1" applyFill="1" applyBorder="1" applyAlignment="1">
      <alignment horizontal="right" wrapText="1"/>
    </xf>
    <xf numFmtId="3" fontId="16" fillId="4" borderId="2" xfId="0" applyNumberFormat="1" applyFont="1" applyFill="1" applyBorder="1" applyAlignment="1">
      <alignment horizontal="right" wrapText="1"/>
    </xf>
    <xf numFmtId="0" fontId="18" fillId="0" borderId="0" xfId="0" applyFont="1" applyAlignment="1">
      <alignment wrapText="1"/>
    </xf>
    <xf numFmtId="0" fontId="18" fillId="4" borderId="0" xfId="0" applyFont="1" applyFill="1" applyAlignment="1">
      <alignment wrapText="1"/>
    </xf>
    <xf numFmtId="168" fontId="14" fillId="0" borderId="0" xfId="0" applyNumberFormat="1" applyFont="1"/>
    <xf numFmtId="49" fontId="6" fillId="3" borderId="2" xfId="3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4" borderId="2" xfId="3" applyNumberFormat="1" applyFont="1" applyFill="1" applyBorder="1" applyAlignment="1">
      <alignment horizontal="left" vertical="center" wrapText="1"/>
    </xf>
    <xf numFmtId="0" fontId="19" fillId="0" borderId="0" xfId="0" applyFont="1"/>
    <xf numFmtId="167" fontId="20" fillId="5" borderId="0" xfId="0" applyNumberFormat="1" applyFont="1" applyFill="1"/>
    <xf numFmtId="0" fontId="19" fillId="4" borderId="0" xfId="0" applyFont="1" applyFill="1"/>
    <xf numFmtId="168" fontId="19" fillId="0" borderId="0" xfId="0" applyNumberFormat="1" applyFont="1"/>
    <xf numFmtId="49" fontId="5" fillId="0" borderId="2" xfId="0" applyNumberFormat="1" applyFont="1" applyBorder="1" applyAlignment="1">
      <alignment horizontal="center" vertical="center"/>
    </xf>
    <xf numFmtId="164" fontId="6" fillId="0" borderId="2" xfId="3" applyFont="1" applyBorder="1" applyAlignment="1">
      <alignment horizontal="left" wrapText="1"/>
    </xf>
    <xf numFmtId="49" fontId="6" fillId="0" borderId="2" xfId="3" applyNumberFormat="1" applyFont="1" applyBorder="1" applyAlignment="1">
      <alignment horizontal="left" vertical="center" wrapText="1"/>
    </xf>
    <xf numFmtId="164" fontId="6" fillId="0" borderId="2" xfId="3" applyFont="1" applyBorder="1" applyAlignment="1">
      <alignment horizontal="justify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wrapText="1"/>
    </xf>
    <xf numFmtId="3" fontId="21" fillId="4" borderId="2" xfId="0" applyNumberFormat="1" applyFont="1" applyFill="1" applyBorder="1" applyAlignment="1">
      <alignment horizontal="right"/>
    </xf>
    <xf numFmtId="3" fontId="22" fillId="3" borderId="2" xfId="0" applyNumberFormat="1" applyFont="1" applyFill="1" applyBorder="1" applyAlignment="1">
      <alignment horizontal="right"/>
    </xf>
    <xf numFmtId="3" fontId="22" fillId="0" borderId="2" xfId="0" applyNumberFormat="1" applyFont="1" applyBorder="1" applyAlignment="1">
      <alignment horizontal="right"/>
    </xf>
    <xf numFmtId="49" fontId="23" fillId="4" borderId="2" xfId="0" applyNumberFormat="1" applyFont="1" applyFill="1" applyBorder="1" applyAlignment="1">
      <alignment horizontal="left" vertical="center" wrapText="1"/>
    </xf>
    <xf numFmtId="49" fontId="6" fillId="3" borderId="2" xfId="3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3" fontId="12" fillId="0" borderId="2" xfId="0" applyNumberFormat="1" applyFont="1" applyBorder="1" applyAlignment="1">
      <alignment horizontal="right"/>
    </xf>
    <xf numFmtId="49" fontId="6" fillId="3" borderId="2" xfId="6" applyNumberFormat="1" applyFont="1" applyFill="1" applyBorder="1" applyAlignment="1">
      <alignment horizontal="left" vertical="center" wrapText="1"/>
    </xf>
    <xf numFmtId="49" fontId="6" fillId="0" borderId="2" xfId="6" applyNumberFormat="1" applyFont="1" applyBorder="1" applyAlignment="1">
      <alignment horizontal="left" vertical="center" wrapText="1"/>
    </xf>
    <xf numFmtId="49" fontId="6" fillId="3" borderId="2" xfId="6" applyNumberFormat="1" applyFont="1" applyFill="1" applyBorder="1" applyAlignment="1" applyProtection="1">
      <alignment horizontal="left" vertical="center" wrapText="1"/>
    </xf>
    <xf numFmtId="49" fontId="23" fillId="0" borderId="2" xfId="0" applyNumberFormat="1" applyFont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left" vertical="center" wrapText="1"/>
    </xf>
    <xf numFmtId="0" fontId="24" fillId="0" borderId="0" xfId="0" applyFont="1"/>
    <xf numFmtId="0" fontId="25" fillId="0" borderId="0" xfId="0" applyFont="1"/>
    <xf numFmtId="0" fontId="5" fillId="0" borderId="2" xfId="6" applyNumberFormat="1" applyFont="1" applyBorder="1" applyAlignment="1" applyProtection="1">
      <alignment horizontal="left" vertical="center" wrapText="1"/>
    </xf>
    <xf numFmtId="3" fontId="12" fillId="3" borderId="2" xfId="0" applyNumberFormat="1" applyFont="1" applyFill="1" applyBorder="1" applyAlignment="1">
      <alignment horizontal="right"/>
    </xf>
    <xf numFmtId="3" fontId="21" fillId="0" borderId="2" xfId="0" applyNumberFormat="1" applyFont="1" applyBorder="1" applyAlignment="1">
      <alignment horizontal="right" wrapText="1"/>
    </xf>
    <xf numFmtId="3" fontId="22" fillId="3" borderId="2" xfId="0" applyNumberFormat="1" applyFont="1" applyFill="1" applyBorder="1" applyAlignment="1">
      <alignment horizontal="right" wrapText="1"/>
    </xf>
    <xf numFmtId="0" fontId="26" fillId="4" borderId="0" xfId="0" applyFont="1" applyFill="1"/>
    <xf numFmtId="164" fontId="6" fillId="0" borderId="2" xfId="3" applyFont="1" applyBorder="1" applyAlignment="1" applyProtection="1">
      <alignment horizontal="justify" wrapText="1"/>
    </xf>
    <xf numFmtId="0" fontId="27" fillId="0" borderId="0" xfId="0" applyFont="1"/>
    <xf numFmtId="0" fontId="24" fillId="4" borderId="0" xfId="0" applyFont="1" applyFill="1"/>
    <xf numFmtId="0" fontId="28" fillId="4" borderId="0" xfId="0" applyFont="1" applyFill="1"/>
    <xf numFmtId="49" fontId="6" fillId="0" borderId="2" xfId="6" applyNumberFormat="1" applyFont="1" applyBorder="1" applyAlignment="1" applyProtection="1">
      <alignment horizontal="left" vertical="center" wrapText="1"/>
    </xf>
    <xf numFmtId="3" fontId="29" fillId="0" borderId="2" xfId="0" applyNumberFormat="1" applyFont="1" applyBorder="1" applyAlignment="1">
      <alignment horizontal="right"/>
    </xf>
    <xf numFmtId="0" fontId="28" fillId="0" borderId="0" xfId="0" applyFont="1"/>
    <xf numFmtId="49" fontId="6" fillId="0" borderId="2" xfId="0" applyNumberFormat="1" applyFont="1" applyBorder="1" applyAlignment="1">
      <alignment horizontal="left" vertical="center" wrapText="1"/>
    </xf>
    <xf numFmtId="0" fontId="25" fillId="0" borderId="0" xfId="0" applyFont="1"/>
    <xf numFmtId="49" fontId="30" fillId="0" borderId="2" xfId="0" applyNumberFormat="1" applyFont="1" applyBorder="1" applyAlignment="1">
      <alignment horizontal="center" vertical="center"/>
    </xf>
    <xf numFmtId="0" fontId="31" fillId="0" borderId="0" xfId="0" applyFont="1"/>
    <xf numFmtId="168" fontId="32" fillId="0" borderId="0" xfId="0" applyNumberFormat="1" applyFont="1"/>
    <xf numFmtId="0" fontId="31" fillId="0" borderId="0" xfId="0" applyFont="1"/>
    <xf numFmtId="3" fontId="16" fillId="3" borderId="2" xfId="0" applyNumberFormat="1" applyFont="1" applyFill="1" applyBorder="1"/>
    <xf numFmtId="49" fontId="33" fillId="3" borderId="2" xfId="0" applyNumberFormat="1" applyFont="1" applyFill="1" applyBorder="1" applyAlignment="1">
      <alignment horizontal="left" vertical="center" wrapText="1"/>
    </xf>
    <xf numFmtId="3" fontId="34" fillId="2" borderId="2" xfId="0" applyNumberFormat="1" applyFont="1" applyFill="1" applyBorder="1" applyAlignment="1">
      <alignment horizontal="right"/>
    </xf>
    <xf numFmtId="3" fontId="34" fillId="3" borderId="2" xfId="0" applyNumberFormat="1" applyFont="1" applyFill="1" applyBorder="1" applyAlignment="1">
      <alignment horizontal="right"/>
    </xf>
    <xf numFmtId="3" fontId="29" fillId="3" borderId="2" xfId="0" applyNumberFormat="1" applyFont="1" applyFill="1" applyBorder="1" applyAlignment="1">
      <alignment horizontal="right"/>
    </xf>
    <xf numFmtId="0" fontId="35" fillId="0" borderId="0" xfId="0" applyFont="1"/>
    <xf numFmtId="168" fontId="36" fillId="0" borderId="0" xfId="0" applyNumberFormat="1" applyFont="1"/>
    <xf numFmtId="0" fontId="35" fillId="0" borderId="0" xfId="0" applyFont="1"/>
    <xf numFmtId="0" fontId="37" fillId="0" borderId="0" xfId="0" applyFont="1"/>
    <xf numFmtId="0" fontId="37" fillId="4" borderId="0" xfId="0" applyFont="1" applyFill="1"/>
    <xf numFmtId="0" fontId="6" fillId="3" borderId="2" xfId="0" applyFont="1" applyFill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right"/>
    </xf>
    <xf numFmtId="49" fontId="12" fillId="0" borderId="2" xfId="0" applyNumberFormat="1" applyFont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left" vertical="center" wrapText="1"/>
    </xf>
    <xf numFmtId="3" fontId="12" fillId="3" borderId="2" xfId="0" applyNumberFormat="1" applyFont="1" applyFill="1" applyBorder="1" applyAlignment="1">
      <alignment horizontal="right" wrapText="1"/>
    </xf>
    <xf numFmtId="0" fontId="16" fillId="3" borderId="2" xfId="0" applyFont="1" applyFill="1" applyBorder="1" applyAlignment="1">
      <alignment horizontal="left" vertical="center" wrapText="1"/>
    </xf>
    <xf numFmtId="49" fontId="12" fillId="4" borderId="2" xfId="0" applyNumberFormat="1" applyFont="1" applyFill="1" applyBorder="1" applyAlignment="1">
      <alignment horizontal="center" vertical="center"/>
    </xf>
    <xf numFmtId="49" fontId="12" fillId="4" borderId="2" xfId="0" applyNumberFormat="1" applyFont="1" applyFill="1" applyBorder="1" applyAlignment="1">
      <alignment horizontal="left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168" fontId="5" fillId="2" borderId="0" xfId="0" applyNumberFormat="1" applyFont="1" applyFill="1" applyBorder="1"/>
    <xf numFmtId="168" fontId="5" fillId="0" borderId="0" xfId="0" applyNumberFormat="1" applyFont="1" applyBorder="1"/>
    <xf numFmtId="4" fontId="6" fillId="4" borderId="2" xfId="0" applyNumberFormat="1" applyFont="1" applyFill="1" applyBorder="1" applyAlignment="1">
      <alignment horizontal="right" wrapText="1"/>
    </xf>
    <xf numFmtId="4" fontId="6" fillId="4" borderId="0" xfId="0" applyNumberFormat="1" applyFont="1" applyFill="1" applyBorder="1" applyAlignment="1">
      <alignment horizontal="right" wrapText="1"/>
    </xf>
    <xf numFmtId="4" fontId="6" fillId="4" borderId="4" xfId="0" applyNumberFormat="1" applyFont="1" applyFill="1" applyBorder="1" applyAlignment="1">
      <alignment horizontal="right" wrapText="1"/>
    </xf>
    <xf numFmtId="168" fontId="5" fillId="3" borderId="0" xfId="0" applyNumberFormat="1" applyFont="1" applyFill="1" applyBorder="1"/>
    <xf numFmtId="0" fontId="7" fillId="3" borderId="0" xfId="0" applyFont="1" applyFill="1"/>
    <xf numFmtId="168" fontId="17" fillId="3" borderId="0" xfId="0" applyNumberFormat="1" applyFont="1" applyFill="1"/>
    <xf numFmtId="0" fontId="10" fillId="3" borderId="0" xfId="7" applyFont="1" applyFill="1" applyBorder="1" applyAlignment="1">
      <alignment wrapText="1"/>
    </xf>
    <xf numFmtId="0" fontId="10" fillId="3" borderId="0" xfId="7" applyFont="1" applyFill="1" applyBorder="1" applyAlignment="1">
      <alignment horizontal="left" wrapText="1"/>
    </xf>
    <xf numFmtId="168" fontId="10" fillId="3" borderId="0" xfId="8" applyNumberFormat="1" applyFont="1" applyFill="1" applyBorder="1" applyAlignment="1">
      <alignment vertical="center" wrapText="1"/>
    </xf>
    <xf numFmtId="164" fontId="10" fillId="0" borderId="0" xfId="8" applyFont="1" applyBorder="1" applyAlignment="1">
      <alignment vertical="center" wrapText="1"/>
    </xf>
    <xf numFmtId="164" fontId="10" fillId="3" borderId="0" xfId="8" applyFont="1" applyFill="1" applyBorder="1" applyAlignment="1">
      <alignment vertical="center" wrapText="1"/>
    </xf>
    <xf numFmtId="0" fontId="10" fillId="0" borderId="0" xfId="7" applyFont="1" applyAlignment="1">
      <alignment horizontal="left" wrapText="1"/>
    </xf>
    <xf numFmtId="164" fontId="10" fillId="0" borderId="0" xfId="8" applyFont="1" applyAlignment="1">
      <alignment vertical="center" wrapText="1"/>
    </xf>
    <xf numFmtId="169" fontId="10" fillId="0" borderId="0" xfId="8" applyNumberFormat="1" applyFont="1" applyAlignment="1">
      <alignment horizontal="right" vertical="center"/>
    </xf>
    <xf numFmtId="0" fontId="10" fillId="0" borderId="0" xfId="9" applyFont="1" applyBorder="1"/>
    <xf numFmtId="0" fontId="10" fillId="0" borderId="0" xfId="9" applyFont="1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left" vertical="center" wrapText="1"/>
    </xf>
    <xf numFmtId="3" fontId="21" fillId="0" borderId="0" xfId="0" applyNumberFormat="1" applyFont="1"/>
    <xf numFmtId="0" fontId="18" fillId="0" borderId="0" xfId="0" applyFont="1"/>
    <xf numFmtId="0" fontId="38" fillId="0" borderId="0" xfId="0" applyFont="1"/>
    <xf numFmtId="3" fontId="39" fillId="0" borderId="0" xfId="0" applyNumberFormat="1" applyFont="1"/>
    <xf numFmtId="168" fontId="39" fillId="0" borderId="0" xfId="8" applyNumberFormat="1" applyFont="1" applyAlignment="1">
      <alignment vertical="center" wrapText="1"/>
    </xf>
    <xf numFmtId="0" fontId="40" fillId="0" borderId="0" xfId="0" applyFont="1"/>
    <xf numFmtId="3" fontId="30" fillId="0" borderId="0" xfId="0" applyNumberFormat="1" applyFont="1"/>
    <xf numFmtId="0" fontId="41" fillId="0" borderId="0" xfId="0" applyFont="1"/>
    <xf numFmtId="4" fontId="41" fillId="0" borderId="0" xfId="0" applyNumberFormat="1" applyFont="1"/>
    <xf numFmtId="0" fontId="6" fillId="0" borderId="0" xfId="0" applyFont="1"/>
    <xf numFmtId="0" fontId="42" fillId="0" borderId="0" xfId="0" applyFont="1" applyAlignment="1">
      <alignment horizontal="center"/>
    </xf>
    <xf numFmtId="0" fontId="42" fillId="0" borderId="0" xfId="0" applyFont="1"/>
    <xf numFmtId="0" fontId="42" fillId="0" borderId="0" xfId="0" applyFont="1" applyAlignment="1">
      <alignment wrapText="1"/>
    </xf>
    <xf numFmtId="0" fontId="43" fillId="0" borderId="0" xfId="0" applyFont="1"/>
    <xf numFmtId="0" fontId="42" fillId="0" borderId="0" xfId="0" applyFont="1" applyAlignment="1"/>
    <xf numFmtId="0" fontId="6" fillId="4" borderId="0" xfId="0" applyFont="1" applyFill="1"/>
    <xf numFmtId="164" fontId="10" fillId="0" borderId="0" xfId="8" applyFont="1" applyBorder="1" applyAlignment="1">
      <alignment horizontal="right" vertical="center" wrapText="1"/>
    </xf>
    <xf numFmtId="0" fontId="39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</cellXfs>
  <cellStyles count="20">
    <cellStyle name="”€ќђќ‘ћ‚›‰" xfId="15"/>
    <cellStyle name="”€љ‘€ђћ‚ђќќ›‰" xfId="14"/>
    <cellStyle name="”ќђќ‘ћ‚›‰" xfId="13"/>
    <cellStyle name="”љ‘ђћ‚ђќќ›‰" xfId="12"/>
    <cellStyle name="„…ќ…†ќ›‰" xfId="16"/>
    <cellStyle name="€’ћѓћ‚›‰" xfId="19"/>
    <cellStyle name="‡ђѓћ‹ћ‚ћљ1" xfId="17"/>
    <cellStyle name="‡ђѓћ‹ћ‚ћљ2" xfId="18"/>
    <cellStyle name="’ћѓћ‚›‰" xfId="1"/>
    <cellStyle name="Звичайний" xfId="0" builtinId="0"/>
    <cellStyle name="Обычный_osvita" xfId="3"/>
    <cellStyle name="Обычный_oxorona" xfId="4"/>
    <cellStyle name="Обычный_pravoox_11" xfId="5"/>
    <cellStyle name="Обычный_Sport" xfId="6"/>
    <cellStyle name="Обычный_Додатки до сесії останні" xfId="7"/>
    <cellStyle name="Обычный_Додаток_доходи_останній" xfId="8"/>
    <cellStyle name="Обычный_Обласний 2002(ф-ція) (д) " xfId="9"/>
    <cellStyle name="Тысячи [0]_Операт.дані" xfId="10"/>
    <cellStyle name="Тысячи_Операт.дані" xfId="11"/>
    <cellStyle name="Џђћ–…ќ’ќ›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W336"/>
  <sheetViews>
    <sheetView showZeros="0" tabSelected="1" topLeftCell="A203" zoomScale="75" zoomScaleNormal="75" workbookViewId="0">
      <selection activeCell="A212" sqref="A212:C228"/>
    </sheetView>
  </sheetViews>
  <sheetFormatPr defaultColWidth="9.109375" defaultRowHeight="21" x14ac:dyDescent="0.4"/>
  <cols>
    <col min="1" max="1" width="17.21875" style="15" customWidth="1"/>
    <col min="2" max="2" width="20" style="15" customWidth="1"/>
    <col min="3" max="3" width="24.21875" style="15" customWidth="1"/>
    <col min="4" max="4" width="73.77734375" style="16" customWidth="1"/>
    <col min="5" max="5" width="20" style="17" customWidth="1"/>
    <col min="6" max="6" width="18.21875" style="17" customWidth="1"/>
    <col min="7" max="7" width="14.6640625" style="18" customWidth="1"/>
    <col min="8" max="8" width="17.6640625" style="18" customWidth="1"/>
    <col min="9" max="9" width="17" style="18" customWidth="1"/>
    <col min="10" max="10" width="18.109375" style="17" customWidth="1"/>
    <col min="11" max="11" width="15.6640625" style="17" customWidth="1"/>
    <col min="12" max="12" width="18.109375" style="18" customWidth="1"/>
    <col min="13" max="13" width="14.109375" style="18" customWidth="1"/>
    <col min="14" max="14" width="17.77734375" style="18" customWidth="1"/>
    <col min="15" max="15" width="16.5546875" style="18" customWidth="1"/>
    <col min="16" max="16" width="25.21875" style="17" customWidth="1"/>
    <col min="17" max="17" width="1.6640625" style="19" customWidth="1"/>
    <col min="18" max="18" width="19.109375" style="19" customWidth="1"/>
    <col min="19" max="19" width="21.21875" style="19" customWidth="1"/>
    <col min="20" max="20" width="20.5546875" style="19" customWidth="1"/>
    <col min="21" max="80" width="9.109375" style="19"/>
    <col min="81" max="257" width="9.109375" style="20"/>
  </cols>
  <sheetData>
    <row r="1" spans="1:31" ht="27.6" x14ac:dyDescent="0.45">
      <c r="E1" s="18"/>
      <c r="F1" s="18"/>
      <c r="J1" s="18"/>
      <c r="K1" s="18"/>
      <c r="M1" s="14" t="s">
        <v>0</v>
      </c>
      <c r="N1" s="14"/>
      <c r="O1" s="14"/>
      <c r="P1" s="14"/>
      <c r="S1" s="13" t="s">
        <v>0</v>
      </c>
      <c r="T1" s="13"/>
      <c r="U1" s="13"/>
    </row>
    <row r="2" spans="1:31" s="19" customFormat="1" ht="27.6" x14ac:dyDescent="0.45">
      <c r="A2" s="15"/>
      <c r="B2" s="15"/>
      <c r="C2" s="15"/>
      <c r="D2" s="16"/>
      <c r="E2" s="18"/>
      <c r="F2" s="18"/>
      <c r="G2" s="18"/>
      <c r="H2" s="18"/>
      <c r="I2" s="18"/>
      <c r="J2" s="18"/>
      <c r="K2" s="18"/>
      <c r="L2" s="18"/>
      <c r="M2" s="14" t="s">
        <v>1</v>
      </c>
      <c r="N2" s="14"/>
      <c r="O2" s="14"/>
      <c r="P2" s="14"/>
      <c r="S2" s="13" t="s">
        <v>2</v>
      </c>
      <c r="T2" s="13"/>
      <c r="U2" s="13"/>
    </row>
    <row r="3" spans="1:31" s="19" customFormat="1" ht="27.6" x14ac:dyDescent="0.45">
      <c r="A3" s="15"/>
      <c r="B3" s="15"/>
      <c r="C3" s="15"/>
      <c r="D3" s="16"/>
      <c r="E3" s="18"/>
      <c r="F3" s="18"/>
      <c r="G3" s="18"/>
      <c r="H3" s="18"/>
      <c r="I3" s="18"/>
      <c r="J3" s="18"/>
      <c r="K3" s="18"/>
      <c r="L3" s="18"/>
      <c r="M3" s="14" t="s">
        <v>3</v>
      </c>
      <c r="N3" s="14"/>
      <c r="O3" s="14"/>
      <c r="P3" s="14"/>
      <c r="S3" s="13" t="s">
        <v>4</v>
      </c>
      <c r="T3" s="13"/>
      <c r="U3" s="13"/>
    </row>
    <row r="4" spans="1:31" s="19" customFormat="1" ht="27.6" x14ac:dyDescent="0.45">
      <c r="A4" s="15"/>
      <c r="B4" s="15"/>
      <c r="C4" s="15"/>
      <c r="D4" s="16"/>
      <c r="E4" s="18"/>
      <c r="F4" s="18"/>
      <c r="G4" s="18"/>
      <c r="H4" s="18"/>
      <c r="I4" s="18"/>
      <c r="J4" s="18"/>
      <c r="K4" s="18"/>
      <c r="L4" s="18"/>
      <c r="M4" s="14" t="s">
        <v>5</v>
      </c>
      <c r="N4" s="14"/>
      <c r="O4" s="14"/>
      <c r="P4" s="14"/>
    </row>
    <row r="5" spans="1:31" s="19" customFormat="1" ht="21.75" customHeight="1" x14ac:dyDescent="0.4">
      <c r="A5" s="15"/>
      <c r="B5" s="15"/>
      <c r="C5" s="15"/>
      <c r="D5" s="16"/>
      <c r="E5" s="18"/>
      <c r="F5" s="18"/>
      <c r="G5" s="18"/>
      <c r="H5" s="18"/>
      <c r="I5" s="18"/>
      <c r="J5" s="18"/>
      <c r="K5" s="18"/>
      <c r="L5" s="18"/>
      <c r="M5" s="12"/>
      <c r="N5" s="12"/>
      <c r="O5" s="21"/>
      <c r="P5" s="18"/>
    </row>
    <row r="6" spans="1:31" s="19" customFormat="1" ht="31.2" customHeight="1" x14ac:dyDescent="0.25">
      <c r="A6" s="11" t="s">
        <v>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31" s="19" customFormat="1" ht="33" customHeight="1" x14ac:dyDescent="0.5">
      <c r="A7" s="10" t="s">
        <v>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31" s="19" customFormat="1" ht="23.25" customHeight="1" x14ac:dyDescent="0.4">
      <c r="A8" s="15"/>
      <c r="B8" s="15"/>
      <c r="C8" s="15"/>
      <c r="D8" s="22"/>
      <c r="E8" s="18"/>
      <c r="F8" s="18"/>
      <c r="G8" s="18"/>
      <c r="H8" s="18"/>
      <c r="I8" s="18"/>
      <c r="J8" s="18"/>
      <c r="K8" s="18"/>
      <c r="L8" s="18"/>
      <c r="M8" s="18"/>
      <c r="N8" s="23"/>
      <c r="O8" s="23"/>
      <c r="P8" s="24" t="s">
        <v>8</v>
      </c>
    </row>
    <row r="9" spans="1:31" s="19" customFormat="1" ht="32.4" customHeight="1" x14ac:dyDescent="0.35">
      <c r="A9" s="9" t="s">
        <v>9</v>
      </c>
      <c r="B9" s="9" t="s">
        <v>10</v>
      </c>
      <c r="C9" s="9" t="s">
        <v>11</v>
      </c>
      <c r="D9" s="9" t="s">
        <v>12</v>
      </c>
      <c r="E9" s="8" t="s">
        <v>13</v>
      </c>
      <c r="F9" s="8"/>
      <c r="G9" s="8"/>
      <c r="H9" s="8"/>
      <c r="I9" s="8"/>
      <c r="J9" s="7" t="s">
        <v>14</v>
      </c>
      <c r="K9" s="7"/>
      <c r="L9" s="7"/>
      <c r="M9" s="7"/>
      <c r="N9" s="7"/>
      <c r="O9" s="7"/>
      <c r="P9" s="6" t="s">
        <v>15</v>
      </c>
    </row>
    <row r="10" spans="1:31" s="19" customFormat="1" ht="10.95" customHeight="1" x14ac:dyDescent="0.25">
      <c r="A10" s="9"/>
      <c r="B10" s="9"/>
      <c r="C10" s="9"/>
      <c r="D10" s="9"/>
      <c r="E10" s="6" t="s">
        <v>16</v>
      </c>
      <c r="F10" s="5" t="s">
        <v>17</v>
      </c>
      <c r="G10" s="4" t="s">
        <v>18</v>
      </c>
      <c r="H10" s="4"/>
      <c r="I10" s="5" t="s">
        <v>19</v>
      </c>
      <c r="J10" s="6" t="s">
        <v>16</v>
      </c>
      <c r="K10" s="3" t="s">
        <v>20</v>
      </c>
      <c r="L10" s="5" t="s">
        <v>17</v>
      </c>
      <c r="M10" s="4" t="s">
        <v>18</v>
      </c>
      <c r="N10" s="4"/>
      <c r="O10" s="5" t="s">
        <v>21</v>
      </c>
      <c r="P10" s="6"/>
    </row>
    <row r="11" spans="1:31" s="19" customFormat="1" ht="16.2" customHeight="1" x14ac:dyDescent="0.25">
      <c r="A11" s="9"/>
      <c r="B11" s="9"/>
      <c r="C11" s="9"/>
      <c r="D11" s="9"/>
      <c r="E11" s="6"/>
      <c r="F11" s="5"/>
      <c r="G11" s="4"/>
      <c r="H11" s="4"/>
      <c r="I11" s="5"/>
      <c r="J11" s="6"/>
      <c r="K11" s="3"/>
      <c r="L11" s="5"/>
      <c r="M11" s="4"/>
      <c r="N11" s="4"/>
      <c r="O11" s="5"/>
      <c r="P11" s="6"/>
    </row>
    <row r="12" spans="1:31" s="19" customFormat="1" ht="137.25" customHeight="1" x14ac:dyDescent="0.25">
      <c r="A12" s="9"/>
      <c r="B12" s="9"/>
      <c r="C12" s="9"/>
      <c r="D12" s="9"/>
      <c r="E12" s="6"/>
      <c r="F12" s="5"/>
      <c r="G12" s="26" t="s">
        <v>22</v>
      </c>
      <c r="H12" s="26" t="s">
        <v>23</v>
      </c>
      <c r="I12" s="5"/>
      <c r="J12" s="6"/>
      <c r="K12" s="3"/>
      <c r="L12" s="5"/>
      <c r="M12" s="27" t="s">
        <v>22</v>
      </c>
      <c r="N12" s="28" t="s">
        <v>23</v>
      </c>
      <c r="O12" s="5"/>
      <c r="P12" s="6"/>
      <c r="R12" s="19" t="s">
        <v>24</v>
      </c>
    </row>
    <row r="13" spans="1:31" s="19" customFormat="1" ht="25.2" customHeight="1" x14ac:dyDescent="0.25">
      <c r="A13" s="29">
        <v>1</v>
      </c>
      <c r="B13" s="29">
        <v>2</v>
      </c>
      <c r="C13" s="29">
        <v>3</v>
      </c>
      <c r="D13" s="25">
        <v>4</v>
      </c>
      <c r="E13" s="30">
        <v>5</v>
      </c>
      <c r="F13" s="31">
        <v>6</v>
      </c>
      <c r="G13" s="26">
        <v>7</v>
      </c>
      <c r="H13" s="26">
        <v>8</v>
      </c>
      <c r="I13" s="31">
        <v>9</v>
      </c>
      <c r="J13" s="30">
        <v>10</v>
      </c>
      <c r="K13" s="32">
        <v>11</v>
      </c>
      <c r="L13" s="31">
        <v>12</v>
      </c>
      <c r="M13" s="27">
        <v>13</v>
      </c>
      <c r="N13" s="28">
        <v>14</v>
      </c>
      <c r="O13" s="31">
        <v>15</v>
      </c>
      <c r="P13" s="30">
        <v>16</v>
      </c>
    </row>
    <row r="14" spans="1:31" s="39" customFormat="1" ht="30" customHeight="1" x14ac:dyDescent="0.4">
      <c r="A14" s="33" t="s">
        <v>25</v>
      </c>
      <c r="B14" s="33"/>
      <c r="C14" s="33"/>
      <c r="D14" s="34" t="s">
        <v>26</v>
      </c>
      <c r="E14" s="35">
        <f>E15</f>
        <v>127448700</v>
      </c>
      <c r="F14" s="35">
        <f>F15</f>
        <v>127448700</v>
      </c>
      <c r="G14" s="35">
        <f>G15</f>
        <v>42480400</v>
      </c>
      <c r="H14" s="35">
        <f>H15</f>
        <v>787800</v>
      </c>
      <c r="I14" s="35">
        <f>I15</f>
        <v>0</v>
      </c>
      <c r="J14" s="35">
        <f t="shared" ref="J14:J29" si="0">L14+O14</f>
        <v>60600000</v>
      </c>
      <c r="K14" s="35">
        <f>K15</f>
        <v>60000000</v>
      </c>
      <c r="L14" s="35">
        <f>L15</f>
        <v>600000</v>
      </c>
      <c r="M14" s="35">
        <f>M15</f>
        <v>100000</v>
      </c>
      <c r="N14" s="35">
        <f>N15</f>
        <v>12000</v>
      </c>
      <c r="O14" s="35">
        <f>O15</f>
        <v>60000000</v>
      </c>
      <c r="P14" s="35">
        <f t="shared" ref="P14:P29" si="1">E14+J14</f>
        <v>188048700</v>
      </c>
      <c r="Q14" s="36"/>
      <c r="R14" s="37">
        <f>K14+E14</f>
        <v>187448700</v>
      </c>
      <c r="S14" s="38">
        <f>E14+K14</f>
        <v>187448700</v>
      </c>
      <c r="T14" s="19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31" s="39" customFormat="1" ht="30" customHeight="1" x14ac:dyDescent="0.4">
      <c r="A15" s="33" t="s">
        <v>27</v>
      </c>
      <c r="B15" s="33"/>
      <c r="C15" s="33"/>
      <c r="D15" s="34" t="s">
        <v>26</v>
      </c>
      <c r="E15" s="35">
        <f t="shared" ref="E15:E20" si="2">F15+I15</f>
        <v>127448700</v>
      </c>
      <c r="F15" s="35">
        <f>SUM(F16:F20)</f>
        <v>127448700</v>
      </c>
      <c r="G15" s="35">
        <f>SUM(G16:G20)</f>
        <v>42480400</v>
      </c>
      <c r="H15" s="35">
        <f>SUM(H16:H20)</f>
        <v>787800</v>
      </c>
      <c r="I15" s="35">
        <f>SUM(I16:I19)</f>
        <v>0</v>
      </c>
      <c r="J15" s="35">
        <f t="shared" si="0"/>
        <v>60600000</v>
      </c>
      <c r="K15" s="35">
        <f>SUM(K16:K20)</f>
        <v>60000000</v>
      </c>
      <c r="L15" s="35">
        <f>SUM(L16:L20)</f>
        <v>600000</v>
      </c>
      <c r="M15" s="35">
        <f>SUM(M16:M20)</f>
        <v>100000</v>
      </c>
      <c r="N15" s="35">
        <f>SUM(N16:N20)</f>
        <v>12000</v>
      </c>
      <c r="O15" s="35">
        <f>SUM(O16:O20)</f>
        <v>60000000</v>
      </c>
      <c r="P15" s="35">
        <f t="shared" si="1"/>
        <v>188048700</v>
      </c>
      <c r="Q15" s="36"/>
      <c r="R15" s="40"/>
      <c r="S15" s="36"/>
      <c r="T15" s="19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1" s="19" customFormat="1" ht="87.6" customHeight="1" x14ac:dyDescent="0.35">
      <c r="A16" s="41" t="s">
        <v>28</v>
      </c>
      <c r="B16" s="41" t="s">
        <v>29</v>
      </c>
      <c r="C16" s="41" t="s">
        <v>30</v>
      </c>
      <c r="D16" s="42" t="s">
        <v>31</v>
      </c>
      <c r="E16" s="35">
        <f t="shared" si="2"/>
        <v>48884100</v>
      </c>
      <c r="F16" s="43">
        <v>48884100</v>
      </c>
      <c r="G16" s="43">
        <v>38660400</v>
      </c>
      <c r="H16" s="43">
        <v>679800</v>
      </c>
      <c r="I16" s="43"/>
      <c r="J16" s="35">
        <f t="shared" si="0"/>
        <v>300000</v>
      </c>
      <c r="K16" s="44"/>
      <c r="L16" s="45">
        <v>300000</v>
      </c>
      <c r="M16" s="43"/>
      <c r="N16" s="43"/>
      <c r="O16" s="43"/>
      <c r="P16" s="35">
        <f t="shared" si="1"/>
        <v>49184100</v>
      </c>
      <c r="R16" s="46"/>
    </row>
    <row r="17" spans="1:80" s="19" customFormat="1" ht="49.95" customHeight="1" x14ac:dyDescent="0.35">
      <c r="A17" s="41" t="s">
        <v>32</v>
      </c>
      <c r="B17" s="41" t="s">
        <v>33</v>
      </c>
      <c r="C17" s="41" t="s">
        <v>34</v>
      </c>
      <c r="D17" s="42" t="s">
        <v>35</v>
      </c>
      <c r="E17" s="35">
        <f t="shared" si="2"/>
        <v>420000</v>
      </c>
      <c r="F17" s="43">
        <v>420000</v>
      </c>
      <c r="G17" s="43"/>
      <c r="H17" s="43"/>
      <c r="I17" s="43"/>
      <c r="J17" s="35">
        <f t="shared" si="0"/>
        <v>0</v>
      </c>
      <c r="K17" s="44"/>
      <c r="L17" s="43"/>
      <c r="M17" s="43"/>
      <c r="N17" s="43"/>
      <c r="O17" s="43"/>
      <c r="P17" s="35">
        <f t="shared" si="1"/>
        <v>420000</v>
      </c>
      <c r="R17" s="46"/>
    </row>
    <row r="18" spans="1:80" ht="33" customHeight="1" x14ac:dyDescent="0.35">
      <c r="A18" s="41" t="s">
        <v>36</v>
      </c>
      <c r="B18" s="41" t="s">
        <v>37</v>
      </c>
      <c r="C18" s="41" t="s">
        <v>38</v>
      </c>
      <c r="D18" s="42" t="s">
        <v>39</v>
      </c>
      <c r="E18" s="35">
        <f t="shared" si="2"/>
        <v>55418600</v>
      </c>
      <c r="F18" s="43">
        <v>55418600</v>
      </c>
      <c r="G18" s="47">
        <v>3820000</v>
      </c>
      <c r="H18" s="43">
        <v>108000</v>
      </c>
      <c r="I18" s="43"/>
      <c r="J18" s="35">
        <f t="shared" si="0"/>
        <v>300000</v>
      </c>
      <c r="K18" s="44"/>
      <c r="L18" s="43">
        <v>300000</v>
      </c>
      <c r="M18" s="43">
        <v>100000</v>
      </c>
      <c r="N18" s="43">
        <v>12000</v>
      </c>
      <c r="O18" s="44"/>
      <c r="P18" s="35">
        <f t="shared" si="1"/>
        <v>55718600</v>
      </c>
      <c r="R18" s="46"/>
    </row>
    <row r="19" spans="1:80" ht="33.6" customHeight="1" x14ac:dyDescent="0.35">
      <c r="A19" s="41" t="s">
        <v>40</v>
      </c>
      <c r="B19" s="41" t="s">
        <v>41</v>
      </c>
      <c r="C19" s="41" t="s">
        <v>42</v>
      </c>
      <c r="D19" s="42" t="s">
        <v>43</v>
      </c>
      <c r="E19" s="35">
        <f t="shared" si="2"/>
        <v>22726000</v>
      </c>
      <c r="F19" s="43">
        <v>22726000</v>
      </c>
      <c r="G19" s="43"/>
      <c r="H19" s="43"/>
      <c r="I19" s="43"/>
      <c r="J19" s="35">
        <f t="shared" si="0"/>
        <v>0</v>
      </c>
      <c r="K19" s="44"/>
      <c r="L19" s="48"/>
      <c r="M19" s="48"/>
      <c r="N19" s="48"/>
      <c r="O19" s="44"/>
      <c r="P19" s="35">
        <f t="shared" si="1"/>
        <v>22726000</v>
      </c>
      <c r="R19" s="46"/>
    </row>
    <row r="20" spans="1:80" ht="45" customHeight="1" x14ac:dyDescent="0.35">
      <c r="A20" s="41" t="s">
        <v>44</v>
      </c>
      <c r="B20" s="41" t="s">
        <v>45</v>
      </c>
      <c r="C20" s="41" t="s">
        <v>46</v>
      </c>
      <c r="D20" s="42" t="s">
        <v>47</v>
      </c>
      <c r="E20" s="35">
        <f t="shared" si="2"/>
        <v>0</v>
      </c>
      <c r="F20" s="43"/>
      <c r="G20" s="43"/>
      <c r="H20" s="43"/>
      <c r="I20" s="43"/>
      <c r="J20" s="35">
        <f t="shared" si="0"/>
        <v>60000000</v>
      </c>
      <c r="K20" s="44">
        <v>60000000</v>
      </c>
      <c r="L20" s="48"/>
      <c r="M20" s="48"/>
      <c r="N20" s="48"/>
      <c r="O20" s="44">
        <v>60000000</v>
      </c>
      <c r="P20" s="35">
        <f t="shared" si="1"/>
        <v>60000000</v>
      </c>
      <c r="R20" s="46"/>
    </row>
    <row r="21" spans="1:80" ht="46.5" customHeight="1" x14ac:dyDescent="0.35">
      <c r="A21" s="33" t="s">
        <v>48</v>
      </c>
      <c r="B21" s="33"/>
      <c r="C21" s="49"/>
      <c r="D21" s="50" t="s">
        <v>49</v>
      </c>
      <c r="E21" s="35">
        <f>E22</f>
        <v>800000</v>
      </c>
      <c r="F21" s="35">
        <f>F22</f>
        <v>800000</v>
      </c>
      <c r="G21" s="35">
        <f>G22</f>
        <v>0</v>
      </c>
      <c r="H21" s="35">
        <f>H22</f>
        <v>0</v>
      </c>
      <c r="I21" s="35">
        <f>I22</f>
        <v>0</v>
      </c>
      <c r="J21" s="35">
        <f t="shared" si="0"/>
        <v>0</v>
      </c>
      <c r="K21" s="35">
        <f t="shared" ref="K21:O22" si="3">K22</f>
        <v>0</v>
      </c>
      <c r="L21" s="35">
        <f t="shared" si="3"/>
        <v>0</v>
      </c>
      <c r="M21" s="35">
        <f t="shared" si="3"/>
        <v>0</v>
      </c>
      <c r="N21" s="35">
        <f t="shared" si="3"/>
        <v>0</v>
      </c>
      <c r="O21" s="35">
        <f t="shared" si="3"/>
        <v>0</v>
      </c>
      <c r="P21" s="35">
        <f t="shared" si="1"/>
        <v>800000</v>
      </c>
      <c r="R21" s="37">
        <f>K21+E21</f>
        <v>800000</v>
      </c>
      <c r="S21" s="38">
        <f>E21+K21</f>
        <v>800000</v>
      </c>
    </row>
    <row r="22" spans="1:80" ht="49.5" customHeight="1" x14ac:dyDescent="0.35">
      <c r="A22" s="33" t="s">
        <v>50</v>
      </c>
      <c r="B22" s="33"/>
      <c r="C22" s="49"/>
      <c r="D22" s="50" t="s">
        <v>49</v>
      </c>
      <c r="E22" s="35">
        <f>F22+I22</f>
        <v>800000</v>
      </c>
      <c r="F22" s="35">
        <f>F23</f>
        <v>800000</v>
      </c>
      <c r="G22" s="35">
        <f>G23</f>
        <v>0</v>
      </c>
      <c r="H22" s="35">
        <f>H23</f>
        <v>0</v>
      </c>
      <c r="I22" s="35">
        <f>I23</f>
        <v>0</v>
      </c>
      <c r="J22" s="35">
        <f t="shared" si="0"/>
        <v>0</v>
      </c>
      <c r="K22" s="35">
        <f t="shared" si="3"/>
        <v>0</v>
      </c>
      <c r="L22" s="35">
        <f t="shared" si="3"/>
        <v>0</v>
      </c>
      <c r="M22" s="35">
        <f t="shared" si="3"/>
        <v>0</v>
      </c>
      <c r="N22" s="35">
        <f t="shared" si="3"/>
        <v>0</v>
      </c>
      <c r="O22" s="35">
        <f t="shared" si="3"/>
        <v>0</v>
      </c>
      <c r="P22" s="35">
        <f t="shared" si="1"/>
        <v>800000</v>
      </c>
      <c r="R22" s="46"/>
    </row>
    <row r="23" spans="1:80" ht="30" customHeight="1" x14ac:dyDescent="0.35">
      <c r="A23" s="41" t="s">
        <v>51</v>
      </c>
      <c r="B23" s="41" t="s">
        <v>52</v>
      </c>
      <c r="C23" s="51" t="s">
        <v>53</v>
      </c>
      <c r="D23" s="52" t="s">
        <v>54</v>
      </c>
      <c r="E23" s="35">
        <f>F23+I23</f>
        <v>800000</v>
      </c>
      <c r="F23" s="48">
        <v>800000</v>
      </c>
      <c r="G23" s="48"/>
      <c r="H23" s="48"/>
      <c r="I23" s="48"/>
      <c r="J23" s="35">
        <f t="shared" si="0"/>
        <v>0</v>
      </c>
      <c r="K23" s="44"/>
      <c r="L23" s="48"/>
      <c r="M23" s="48"/>
      <c r="N23" s="48"/>
      <c r="O23" s="44"/>
      <c r="P23" s="35">
        <f t="shared" si="1"/>
        <v>800000</v>
      </c>
      <c r="R23" s="46"/>
    </row>
    <row r="24" spans="1:80" ht="48" customHeight="1" x14ac:dyDescent="0.35">
      <c r="A24" s="33" t="s">
        <v>55</v>
      </c>
      <c r="B24" s="33"/>
      <c r="C24" s="49"/>
      <c r="D24" s="50" t="s">
        <v>56</v>
      </c>
      <c r="E24" s="35">
        <f>E25</f>
        <v>50040100</v>
      </c>
      <c r="F24" s="35">
        <f>F25</f>
        <v>50040100</v>
      </c>
      <c r="G24" s="35">
        <f>G25</f>
        <v>11431000</v>
      </c>
      <c r="H24" s="35">
        <f>H25</f>
        <v>292800</v>
      </c>
      <c r="I24" s="35">
        <f>I25</f>
        <v>0</v>
      </c>
      <c r="J24" s="35">
        <f t="shared" si="0"/>
        <v>30500000</v>
      </c>
      <c r="K24" s="35">
        <f>K25</f>
        <v>30000000</v>
      </c>
      <c r="L24" s="35">
        <f>L25</f>
        <v>400000</v>
      </c>
      <c r="M24" s="35">
        <f>M25</f>
        <v>150000</v>
      </c>
      <c r="N24" s="35">
        <f>N25</f>
        <v>50000</v>
      </c>
      <c r="O24" s="35">
        <f>O25</f>
        <v>30100000</v>
      </c>
      <c r="P24" s="35">
        <f t="shared" si="1"/>
        <v>80540100</v>
      </c>
      <c r="R24" s="37">
        <f>K24+E24</f>
        <v>80040100</v>
      </c>
      <c r="S24" s="38">
        <f>E24+K24</f>
        <v>80040100</v>
      </c>
    </row>
    <row r="25" spans="1:80" ht="44.4" customHeight="1" x14ac:dyDescent="0.3">
      <c r="A25" s="33" t="s">
        <v>57</v>
      </c>
      <c r="B25" s="33"/>
      <c r="C25" s="49"/>
      <c r="D25" s="50" t="s">
        <v>56</v>
      </c>
      <c r="E25" s="35">
        <f>F25+I25</f>
        <v>50040100</v>
      </c>
      <c r="F25" s="35">
        <f>SUM(F26:F27)</f>
        <v>50040100</v>
      </c>
      <c r="G25" s="35">
        <f>SUM(G26:G27)</f>
        <v>11431000</v>
      </c>
      <c r="H25" s="35">
        <f>SUM(H26:H27)</f>
        <v>292800</v>
      </c>
      <c r="I25" s="35">
        <f>SUM(I26:I27)</f>
        <v>0</v>
      </c>
      <c r="J25" s="35">
        <f t="shared" si="0"/>
        <v>30500000</v>
      </c>
      <c r="K25" s="35">
        <f>SUM(K26:K27)</f>
        <v>30000000</v>
      </c>
      <c r="L25" s="35">
        <f>SUM(L26:L27)</f>
        <v>400000</v>
      </c>
      <c r="M25" s="35">
        <f>SUM(M26:M27)</f>
        <v>150000</v>
      </c>
      <c r="N25" s="35">
        <f>SUM(N26:N27)</f>
        <v>50000</v>
      </c>
      <c r="O25" s="35">
        <f>SUM(O26:O27)</f>
        <v>30100000</v>
      </c>
      <c r="P25" s="35">
        <f t="shared" si="1"/>
        <v>80540100</v>
      </c>
    </row>
    <row r="26" spans="1:80" ht="28.5" customHeight="1" x14ac:dyDescent="0.35">
      <c r="A26" s="41" t="s">
        <v>58</v>
      </c>
      <c r="B26" s="41" t="s">
        <v>37</v>
      </c>
      <c r="C26" s="51" t="s">
        <v>38</v>
      </c>
      <c r="D26" s="52" t="s">
        <v>39</v>
      </c>
      <c r="E26" s="35">
        <f>F26+I26</f>
        <v>45876500</v>
      </c>
      <c r="F26" s="48">
        <v>45876500</v>
      </c>
      <c r="G26" s="48">
        <v>8230000</v>
      </c>
      <c r="H26" s="48">
        <v>194000</v>
      </c>
      <c r="I26" s="48"/>
      <c r="J26" s="35">
        <f t="shared" si="0"/>
        <v>30100000</v>
      </c>
      <c r="K26" s="44">
        <v>30000000</v>
      </c>
      <c r="L26" s="48">
        <v>100000</v>
      </c>
      <c r="M26" s="48"/>
      <c r="N26" s="48"/>
      <c r="O26" s="44">
        <v>30000000</v>
      </c>
      <c r="P26" s="35">
        <f t="shared" si="1"/>
        <v>75976500</v>
      </c>
      <c r="R26" s="46"/>
    </row>
    <row r="27" spans="1:80" ht="44.4" customHeight="1" x14ac:dyDescent="0.35">
      <c r="A27" s="41" t="s">
        <v>59</v>
      </c>
      <c r="B27" s="41" t="s">
        <v>60</v>
      </c>
      <c r="C27" s="51" t="s">
        <v>61</v>
      </c>
      <c r="D27" s="53" t="s">
        <v>62</v>
      </c>
      <c r="E27" s="35">
        <f>F27+I27</f>
        <v>4163600</v>
      </c>
      <c r="F27" s="48">
        <v>4163600</v>
      </c>
      <c r="G27" s="43">
        <v>3201000</v>
      </c>
      <c r="H27" s="43">
        <v>98800</v>
      </c>
      <c r="I27" s="43"/>
      <c r="J27" s="35">
        <f t="shared" si="0"/>
        <v>400000</v>
      </c>
      <c r="K27" s="44"/>
      <c r="L27" s="45">
        <v>300000</v>
      </c>
      <c r="M27" s="43">
        <v>150000</v>
      </c>
      <c r="N27" s="43">
        <v>50000</v>
      </c>
      <c r="O27" s="43">
        <v>100000</v>
      </c>
      <c r="P27" s="35">
        <f t="shared" si="1"/>
        <v>4563600</v>
      </c>
      <c r="R27" s="46"/>
    </row>
    <row r="28" spans="1:80" s="56" customFormat="1" ht="29.25" customHeight="1" x14ac:dyDescent="0.35">
      <c r="A28" s="33" t="s">
        <v>63</v>
      </c>
      <c r="B28" s="33"/>
      <c r="C28" s="33"/>
      <c r="D28" s="54" t="s">
        <v>64</v>
      </c>
      <c r="E28" s="35">
        <f>E29</f>
        <v>838385900</v>
      </c>
      <c r="F28" s="35">
        <f>F29</f>
        <v>838385900</v>
      </c>
      <c r="G28" s="35">
        <f>G29</f>
        <v>333943300</v>
      </c>
      <c r="H28" s="35">
        <f>H29</f>
        <v>74142300</v>
      </c>
      <c r="I28" s="35">
        <f>I29</f>
        <v>0</v>
      </c>
      <c r="J28" s="35">
        <f t="shared" si="0"/>
        <v>43389300</v>
      </c>
      <c r="K28" s="35">
        <f>K29</f>
        <v>6900000</v>
      </c>
      <c r="L28" s="35">
        <f>L29</f>
        <v>34555300</v>
      </c>
      <c r="M28" s="35">
        <f>M29</f>
        <v>5975200</v>
      </c>
      <c r="N28" s="35">
        <f>N29</f>
        <v>1132500</v>
      </c>
      <c r="O28" s="35">
        <f>O29</f>
        <v>8834000</v>
      </c>
      <c r="P28" s="35">
        <f t="shared" si="1"/>
        <v>881775200</v>
      </c>
      <c r="Q28" s="55"/>
      <c r="R28" s="37">
        <f>K28+E28-66510600</f>
        <v>778775300</v>
      </c>
      <c r="S28" s="38"/>
      <c r="T28" s="19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</row>
    <row r="29" spans="1:80" s="56" customFormat="1" ht="30" customHeight="1" x14ac:dyDescent="0.3">
      <c r="A29" s="33" t="s">
        <v>65</v>
      </c>
      <c r="B29" s="33"/>
      <c r="C29" s="33"/>
      <c r="D29" s="54" t="s">
        <v>64</v>
      </c>
      <c r="E29" s="35">
        <f>F29+I29</f>
        <v>838385900</v>
      </c>
      <c r="F29" s="35">
        <f>F30+F33+F36+F37+F40+F43+F44+F47+F48+F49</f>
        <v>838385900</v>
      </c>
      <c r="G29" s="35">
        <f>G30+G33+G36+G37+G40+G43+G44+G47+G48+G49</f>
        <v>333943300</v>
      </c>
      <c r="H29" s="35">
        <f>H30+H33+H36+H37+H40+H43+H44+H47+H48+H49</f>
        <v>74142300</v>
      </c>
      <c r="I29" s="35">
        <f>I30+I33+I36+I37+I40+I43+I44+I47+I48+I49</f>
        <v>0</v>
      </c>
      <c r="J29" s="35">
        <f t="shared" si="0"/>
        <v>43389300</v>
      </c>
      <c r="K29" s="35">
        <f>K30+K33+K36+K37+K40+K43+K44+K47+K48+K49</f>
        <v>6900000</v>
      </c>
      <c r="L29" s="35">
        <f>L30+L33+L36+L37+L40+L43+L44+L47+L48+L49</f>
        <v>34555300</v>
      </c>
      <c r="M29" s="35">
        <f>M30+M33+M36+M37+M40+M43+M44+M47+M48+M49</f>
        <v>5975200</v>
      </c>
      <c r="N29" s="35">
        <f>N30+N33+N36+N37+N40+N43+N44+N47+N48+N49</f>
        <v>1132500</v>
      </c>
      <c r="O29" s="35">
        <f>O30+O33+O36+O37+O40+O43+O44+O47+O48+O49</f>
        <v>8834000</v>
      </c>
      <c r="P29" s="35">
        <f t="shared" si="1"/>
        <v>881775200</v>
      </c>
      <c r="Q29" s="55"/>
      <c r="R29" s="57"/>
      <c r="S29" s="55"/>
      <c r="T29" s="19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</row>
    <row r="30" spans="1:80" s="56" customFormat="1" ht="47.4" customHeight="1" x14ac:dyDescent="0.3">
      <c r="A30" s="58" t="s">
        <v>66</v>
      </c>
      <c r="B30" s="58" t="s">
        <v>67</v>
      </c>
      <c r="C30" s="59"/>
      <c r="D30" s="60" t="s">
        <v>68</v>
      </c>
      <c r="E30" s="35">
        <f t="shared" ref="E30:P30" si="4">E31+E32</f>
        <v>126695200</v>
      </c>
      <c r="F30" s="35">
        <f t="shared" si="4"/>
        <v>126695200</v>
      </c>
      <c r="G30" s="35">
        <f t="shared" si="4"/>
        <v>47615900</v>
      </c>
      <c r="H30" s="35">
        <f t="shared" si="4"/>
        <v>25890500</v>
      </c>
      <c r="I30" s="35">
        <f t="shared" si="4"/>
        <v>0</v>
      </c>
      <c r="J30" s="35">
        <f t="shared" si="4"/>
        <v>1394000</v>
      </c>
      <c r="K30" s="35">
        <f t="shared" si="4"/>
        <v>0</v>
      </c>
      <c r="L30" s="35">
        <f t="shared" si="4"/>
        <v>1214000</v>
      </c>
      <c r="M30" s="35">
        <f t="shared" si="4"/>
        <v>0</v>
      </c>
      <c r="N30" s="35">
        <f t="shared" si="4"/>
        <v>50000</v>
      </c>
      <c r="O30" s="35">
        <f t="shared" si="4"/>
        <v>180000</v>
      </c>
      <c r="P30" s="35">
        <f t="shared" si="4"/>
        <v>128089200</v>
      </c>
      <c r="Q30" s="55"/>
      <c r="R30" s="57"/>
      <c r="S30" s="55"/>
      <c r="T30" s="19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</row>
    <row r="31" spans="1:80" s="62" customFormat="1" ht="127.5" customHeight="1" x14ac:dyDescent="0.35">
      <c r="A31" s="58" t="s">
        <v>69</v>
      </c>
      <c r="B31" s="58" t="s">
        <v>70</v>
      </c>
      <c r="C31" s="58" t="s">
        <v>71</v>
      </c>
      <c r="D31" s="60" t="s">
        <v>72</v>
      </c>
      <c r="E31" s="35">
        <f>F31+I31</f>
        <v>60556900</v>
      </c>
      <c r="F31" s="45">
        <v>60556900</v>
      </c>
      <c r="G31" s="45">
        <v>29172500</v>
      </c>
      <c r="H31" s="45">
        <v>14488800</v>
      </c>
      <c r="I31" s="45"/>
      <c r="J31" s="35">
        <f>L31+O31</f>
        <v>494000</v>
      </c>
      <c r="K31" s="44"/>
      <c r="L31" s="45">
        <v>494000</v>
      </c>
      <c r="M31" s="45"/>
      <c r="N31" s="45"/>
      <c r="O31" s="45"/>
      <c r="P31" s="35">
        <f t="shared" ref="P31:P39" si="5">E31+J31</f>
        <v>61050900</v>
      </c>
      <c r="Q31" s="61"/>
      <c r="R31" s="46"/>
      <c r="S31" s="61"/>
      <c r="T31" s="19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</row>
    <row r="32" spans="1:80" s="62" customFormat="1" ht="66" customHeight="1" x14ac:dyDescent="0.35">
      <c r="A32" s="58" t="s">
        <v>73</v>
      </c>
      <c r="B32" s="58" t="s">
        <v>74</v>
      </c>
      <c r="C32" s="58" t="s">
        <v>71</v>
      </c>
      <c r="D32" s="60" t="s">
        <v>75</v>
      </c>
      <c r="E32" s="35">
        <f>F32+I32</f>
        <v>66138300</v>
      </c>
      <c r="F32" s="45">
        <v>66138300</v>
      </c>
      <c r="G32" s="45">
        <v>18443400</v>
      </c>
      <c r="H32" s="45">
        <v>11401700</v>
      </c>
      <c r="I32" s="45"/>
      <c r="J32" s="35">
        <f>L32+O32</f>
        <v>900000</v>
      </c>
      <c r="K32" s="44"/>
      <c r="L32" s="45">
        <v>720000</v>
      </c>
      <c r="M32" s="45"/>
      <c r="N32" s="45">
        <v>50000</v>
      </c>
      <c r="O32" s="45">
        <v>180000</v>
      </c>
      <c r="P32" s="35">
        <f t="shared" si="5"/>
        <v>67038300</v>
      </c>
      <c r="Q32" s="61"/>
      <c r="R32" s="46"/>
      <c r="S32" s="61"/>
      <c r="T32" s="19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</row>
    <row r="33" spans="1:80" s="62" customFormat="1" ht="43.95" customHeight="1" x14ac:dyDescent="0.35">
      <c r="A33" s="58" t="s">
        <v>76</v>
      </c>
      <c r="B33" s="58" t="s">
        <v>77</v>
      </c>
      <c r="C33" s="59"/>
      <c r="D33" s="60" t="s">
        <v>78</v>
      </c>
      <c r="E33" s="35">
        <f t="shared" ref="E33:O33" si="6">E34+E35</f>
        <v>80781700</v>
      </c>
      <c r="F33" s="35">
        <f t="shared" si="6"/>
        <v>80781700</v>
      </c>
      <c r="G33" s="35">
        <f t="shared" si="6"/>
        <v>66214500</v>
      </c>
      <c r="H33" s="35">
        <f t="shared" si="6"/>
        <v>0</v>
      </c>
      <c r="I33" s="35">
        <f t="shared" si="6"/>
        <v>0</v>
      </c>
      <c r="J33" s="35">
        <f t="shared" si="6"/>
        <v>0</v>
      </c>
      <c r="K33" s="35">
        <f t="shared" si="6"/>
        <v>0</v>
      </c>
      <c r="L33" s="35">
        <f t="shared" si="6"/>
        <v>0</v>
      </c>
      <c r="M33" s="35">
        <f t="shared" si="6"/>
        <v>0</v>
      </c>
      <c r="N33" s="35">
        <f t="shared" si="6"/>
        <v>0</v>
      </c>
      <c r="O33" s="35">
        <f t="shared" si="6"/>
        <v>0</v>
      </c>
      <c r="P33" s="35">
        <f t="shared" si="5"/>
        <v>80781700</v>
      </c>
      <c r="Q33" s="61"/>
      <c r="R33" s="46"/>
      <c r="S33" s="61"/>
      <c r="T33" s="19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</row>
    <row r="34" spans="1:80" s="62" customFormat="1" ht="128.25" customHeight="1" x14ac:dyDescent="0.35">
      <c r="A34" s="58" t="s">
        <v>79</v>
      </c>
      <c r="B34" s="58" t="s">
        <v>80</v>
      </c>
      <c r="C34" s="58" t="s">
        <v>71</v>
      </c>
      <c r="D34" s="60" t="s">
        <v>81</v>
      </c>
      <c r="E34" s="35">
        <f t="shared" ref="E34:E43" si="7">F34+I34</f>
        <v>49755700</v>
      </c>
      <c r="F34" s="45">
        <v>49755700</v>
      </c>
      <c r="G34" s="45">
        <v>40783300</v>
      </c>
      <c r="H34" s="45"/>
      <c r="I34" s="45"/>
      <c r="J34" s="35">
        <f t="shared" ref="J34:J39" si="8">L34+O34</f>
        <v>0</v>
      </c>
      <c r="K34" s="44"/>
      <c r="L34" s="45"/>
      <c r="M34" s="45"/>
      <c r="N34" s="45"/>
      <c r="O34" s="45"/>
      <c r="P34" s="35">
        <f t="shared" si="5"/>
        <v>49755700</v>
      </c>
      <c r="Q34" s="61"/>
      <c r="R34" s="46"/>
      <c r="S34" s="61"/>
      <c r="T34" s="19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</row>
    <row r="35" spans="1:80" s="62" customFormat="1" ht="77.400000000000006" customHeight="1" x14ac:dyDescent="0.35">
      <c r="A35" s="58" t="s">
        <v>82</v>
      </c>
      <c r="B35" s="58" t="s">
        <v>83</v>
      </c>
      <c r="C35" s="58" t="s">
        <v>71</v>
      </c>
      <c r="D35" s="60" t="s">
        <v>84</v>
      </c>
      <c r="E35" s="35">
        <f t="shared" si="7"/>
        <v>31026000</v>
      </c>
      <c r="F35" s="45">
        <v>31026000</v>
      </c>
      <c r="G35" s="45">
        <v>25431200</v>
      </c>
      <c r="H35" s="45"/>
      <c r="I35" s="45"/>
      <c r="J35" s="35">
        <f t="shared" si="8"/>
        <v>0</v>
      </c>
      <c r="K35" s="44"/>
      <c r="L35" s="45"/>
      <c r="M35" s="45"/>
      <c r="N35" s="45"/>
      <c r="O35" s="45"/>
      <c r="P35" s="35">
        <f t="shared" si="5"/>
        <v>31026000</v>
      </c>
      <c r="Q35" s="61"/>
      <c r="R35" s="46"/>
      <c r="S35" s="61"/>
      <c r="T35" s="19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</row>
    <row r="36" spans="1:80" s="62" customFormat="1" ht="48" customHeight="1" x14ac:dyDescent="0.35">
      <c r="A36" s="58" t="s">
        <v>85</v>
      </c>
      <c r="B36" s="58" t="s">
        <v>86</v>
      </c>
      <c r="C36" s="58" t="s">
        <v>87</v>
      </c>
      <c r="D36" s="60" t="s">
        <v>88</v>
      </c>
      <c r="E36" s="35">
        <f t="shared" si="7"/>
        <v>28975200</v>
      </c>
      <c r="F36" s="45">
        <v>28975200</v>
      </c>
      <c r="G36" s="45">
        <v>21076800</v>
      </c>
      <c r="H36" s="45">
        <v>2726400</v>
      </c>
      <c r="I36" s="45"/>
      <c r="J36" s="35">
        <f t="shared" si="8"/>
        <v>427600</v>
      </c>
      <c r="K36" s="44"/>
      <c r="L36" s="45">
        <v>427600</v>
      </c>
      <c r="M36" s="45">
        <v>80000</v>
      </c>
      <c r="N36" s="45">
        <v>99500</v>
      </c>
      <c r="O36" s="45"/>
      <c r="P36" s="35">
        <f t="shared" si="5"/>
        <v>29402800</v>
      </c>
      <c r="Q36" s="61"/>
      <c r="R36" s="46"/>
      <c r="S36" s="61"/>
      <c r="T36" s="19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</row>
    <row r="37" spans="1:80" s="62" customFormat="1" ht="45" customHeight="1" x14ac:dyDescent="0.35">
      <c r="A37" s="58" t="s">
        <v>89</v>
      </c>
      <c r="B37" s="58" t="s">
        <v>90</v>
      </c>
      <c r="C37" s="58"/>
      <c r="D37" s="60" t="s">
        <v>91</v>
      </c>
      <c r="E37" s="35">
        <f t="shared" si="7"/>
        <v>337797300</v>
      </c>
      <c r="F37" s="45">
        <f>F38+F39</f>
        <v>337797300</v>
      </c>
      <c r="G37" s="45">
        <f>G38+G39</f>
        <v>164858800</v>
      </c>
      <c r="H37" s="45">
        <f>H38+H39</f>
        <v>42394700</v>
      </c>
      <c r="I37" s="45">
        <f>I38+I39</f>
        <v>0</v>
      </c>
      <c r="J37" s="35">
        <f t="shared" si="8"/>
        <v>14612500</v>
      </c>
      <c r="K37" s="45">
        <f>K38+K39</f>
        <v>0</v>
      </c>
      <c r="L37" s="45">
        <f>L38+L39</f>
        <v>13898500</v>
      </c>
      <c r="M37" s="45">
        <f>M38+M39</f>
        <v>5251300</v>
      </c>
      <c r="N37" s="45">
        <f>N38+N39</f>
        <v>924400</v>
      </c>
      <c r="O37" s="45">
        <f>O38+O39</f>
        <v>714000</v>
      </c>
      <c r="P37" s="35">
        <f t="shared" si="5"/>
        <v>352409800</v>
      </c>
      <c r="Q37" s="61"/>
      <c r="R37" s="46"/>
      <c r="S37" s="61"/>
      <c r="T37" s="19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</row>
    <row r="38" spans="1:80" s="62" customFormat="1" ht="67.95" customHeight="1" x14ac:dyDescent="0.35">
      <c r="A38" s="58" t="s">
        <v>92</v>
      </c>
      <c r="B38" s="58" t="s">
        <v>93</v>
      </c>
      <c r="C38" s="58" t="s">
        <v>94</v>
      </c>
      <c r="D38" s="60" t="s">
        <v>95</v>
      </c>
      <c r="E38" s="35">
        <f t="shared" si="7"/>
        <v>311604900</v>
      </c>
      <c r="F38" s="45">
        <v>311604900</v>
      </c>
      <c r="G38" s="45">
        <v>143389700</v>
      </c>
      <c r="H38" s="45">
        <v>42394700</v>
      </c>
      <c r="I38" s="45"/>
      <c r="J38" s="35">
        <f t="shared" si="8"/>
        <v>14612500</v>
      </c>
      <c r="K38" s="44"/>
      <c r="L38" s="45">
        <v>13898500</v>
      </c>
      <c r="M38" s="45">
        <v>5251300</v>
      </c>
      <c r="N38" s="45">
        <v>924400</v>
      </c>
      <c r="O38" s="45">
        <v>714000</v>
      </c>
      <c r="P38" s="35">
        <f t="shared" si="5"/>
        <v>326217400</v>
      </c>
      <c r="Q38" s="61"/>
      <c r="R38" s="46"/>
      <c r="S38" s="61"/>
      <c r="T38" s="19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</row>
    <row r="39" spans="1:80" s="62" customFormat="1" ht="70.2" customHeight="1" x14ac:dyDescent="0.35">
      <c r="A39" s="58" t="s">
        <v>96</v>
      </c>
      <c r="B39" s="58" t="s">
        <v>97</v>
      </c>
      <c r="C39" s="58" t="s">
        <v>94</v>
      </c>
      <c r="D39" s="60" t="s">
        <v>98</v>
      </c>
      <c r="E39" s="35">
        <f t="shared" si="7"/>
        <v>26192400</v>
      </c>
      <c r="F39" s="45">
        <v>26192400</v>
      </c>
      <c r="G39" s="45">
        <v>21469100</v>
      </c>
      <c r="H39" s="45"/>
      <c r="I39" s="45"/>
      <c r="J39" s="35">
        <f t="shared" si="8"/>
        <v>0</v>
      </c>
      <c r="K39" s="44"/>
      <c r="L39" s="45"/>
      <c r="M39" s="45"/>
      <c r="N39" s="45"/>
      <c r="O39" s="45"/>
      <c r="P39" s="35">
        <f t="shared" si="5"/>
        <v>26192400</v>
      </c>
      <c r="Q39" s="61"/>
      <c r="R39" s="46"/>
      <c r="S39" s="61"/>
      <c r="T39" s="19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</row>
    <row r="40" spans="1:80" s="62" customFormat="1" ht="34.950000000000003" customHeight="1" x14ac:dyDescent="0.35">
      <c r="A40" s="58" t="s">
        <v>99</v>
      </c>
      <c r="B40" s="58" t="s">
        <v>100</v>
      </c>
      <c r="C40" s="58"/>
      <c r="D40" s="60" t="s">
        <v>101</v>
      </c>
      <c r="E40" s="35">
        <f t="shared" si="7"/>
        <v>171071700</v>
      </c>
      <c r="F40" s="45">
        <f t="shared" ref="F40:P40" si="9">F41+F42</f>
        <v>171071700</v>
      </c>
      <c r="G40" s="45">
        <f t="shared" si="9"/>
        <v>0</v>
      </c>
      <c r="H40" s="45">
        <f t="shared" si="9"/>
        <v>0</v>
      </c>
      <c r="I40" s="45">
        <f t="shared" si="9"/>
        <v>0</v>
      </c>
      <c r="J40" s="63">
        <f t="shared" si="9"/>
        <v>18630000</v>
      </c>
      <c r="K40" s="45">
        <f t="shared" si="9"/>
        <v>0</v>
      </c>
      <c r="L40" s="45">
        <f t="shared" si="9"/>
        <v>17590000</v>
      </c>
      <c r="M40" s="45">
        <f t="shared" si="9"/>
        <v>0</v>
      </c>
      <c r="N40" s="45">
        <f t="shared" si="9"/>
        <v>0</v>
      </c>
      <c r="O40" s="45">
        <f t="shared" si="9"/>
        <v>1040000</v>
      </c>
      <c r="P40" s="63">
        <f t="shared" si="9"/>
        <v>189701700</v>
      </c>
      <c r="Q40" s="61"/>
      <c r="R40" s="46"/>
      <c r="S40" s="61"/>
      <c r="T40" s="19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</row>
    <row r="41" spans="1:80" s="62" customFormat="1" ht="45" customHeight="1" x14ac:dyDescent="0.35">
      <c r="A41" s="58" t="s">
        <v>102</v>
      </c>
      <c r="B41" s="58" t="s">
        <v>103</v>
      </c>
      <c r="C41" s="58" t="s">
        <v>104</v>
      </c>
      <c r="D41" s="60" t="s">
        <v>105</v>
      </c>
      <c r="E41" s="35">
        <f t="shared" si="7"/>
        <v>152905200</v>
      </c>
      <c r="F41" s="45">
        <v>152905200</v>
      </c>
      <c r="G41" s="45"/>
      <c r="H41" s="45"/>
      <c r="I41" s="45"/>
      <c r="J41" s="35">
        <f>L41+O41</f>
        <v>18630000</v>
      </c>
      <c r="K41" s="44"/>
      <c r="L41" s="45">
        <v>17590000</v>
      </c>
      <c r="M41" s="45"/>
      <c r="N41" s="45"/>
      <c r="O41" s="45">
        <v>1040000</v>
      </c>
      <c r="P41" s="35">
        <f>E41+J41</f>
        <v>171535200</v>
      </c>
      <c r="Q41" s="61"/>
      <c r="R41" s="46"/>
      <c r="S41" s="61"/>
      <c r="T41" s="19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</row>
    <row r="42" spans="1:80" s="62" customFormat="1" ht="39.75" customHeight="1" x14ac:dyDescent="0.35">
      <c r="A42" s="58" t="s">
        <v>106</v>
      </c>
      <c r="B42" s="58" t="s">
        <v>107</v>
      </c>
      <c r="C42" s="58" t="s">
        <v>104</v>
      </c>
      <c r="D42" s="60" t="s">
        <v>108</v>
      </c>
      <c r="E42" s="35">
        <f t="shared" si="7"/>
        <v>18166500</v>
      </c>
      <c r="F42" s="45">
        <v>18166500</v>
      </c>
      <c r="G42" s="45"/>
      <c r="H42" s="45"/>
      <c r="I42" s="45"/>
      <c r="J42" s="35">
        <f>L42+O42</f>
        <v>0</v>
      </c>
      <c r="K42" s="44"/>
      <c r="L42" s="45"/>
      <c r="M42" s="45"/>
      <c r="N42" s="45"/>
      <c r="O42" s="45"/>
      <c r="P42" s="35">
        <f>E42+J42</f>
        <v>18166500</v>
      </c>
      <c r="Q42" s="61"/>
      <c r="R42" s="46"/>
      <c r="S42" s="61"/>
      <c r="T42" s="19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</row>
    <row r="43" spans="1:80" s="62" customFormat="1" ht="43.95" customHeight="1" x14ac:dyDescent="0.35">
      <c r="A43" s="58" t="s">
        <v>109</v>
      </c>
      <c r="B43" s="58" t="s">
        <v>60</v>
      </c>
      <c r="C43" s="58" t="s">
        <v>61</v>
      </c>
      <c r="D43" s="60" t="s">
        <v>110</v>
      </c>
      <c r="E43" s="35">
        <f t="shared" si="7"/>
        <v>35455600</v>
      </c>
      <c r="F43" s="45">
        <v>35455600</v>
      </c>
      <c r="G43" s="45">
        <v>26329500</v>
      </c>
      <c r="H43" s="45">
        <v>3073600</v>
      </c>
      <c r="I43" s="45"/>
      <c r="J43" s="35">
        <f>L43+O43</f>
        <v>1175200</v>
      </c>
      <c r="K43" s="44"/>
      <c r="L43" s="45">
        <v>1175200</v>
      </c>
      <c r="M43" s="45">
        <v>643900</v>
      </c>
      <c r="N43" s="45">
        <v>58600</v>
      </c>
      <c r="O43" s="45"/>
      <c r="P43" s="35">
        <f>E43+J43</f>
        <v>36630800</v>
      </c>
      <c r="Q43" s="61"/>
      <c r="R43" s="46"/>
      <c r="S43" s="61"/>
      <c r="T43" s="19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</row>
    <row r="44" spans="1:80" s="62" customFormat="1" ht="30.6" customHeight="1" x14ac:dyDescent="0.35">
      <c r="A44" s="58" t="s">
        <v>111</v>
      </c>
      <c r="B44" s="58" t="s">
        <v>112</v>
      </c>
      <c r="C44" s="58"/>
      <c r="D44" s="60" t="s">
        <v>113</v>
      </c>
      <c r="E44" s="63">
        <f t="shared" ref="E44:P44" si="10">E45+E46</f>
        <v>16515300</v>
      </c>
      <c r="F44" s="45">
        <f t="shared" si="10"/>
        <v>16515300</v>
      </c>
      <c r="G44" s="45">
        <f t="shared" si="10"/>
        <v>7847800</v>
      </c>
      <c r="H44" s="45">
        <f t="shared" si="10"/>
        <v>57100</v>
      </c>
      <c r="I44" s="45">
        <f t="shared" si="10"/>
        <v>0</v>
      </c>
      <c r="J44" s="64">
        <f t="shared" si="10"/>
        <v>7150000</v>
      </c>
      <c r="K44" s="45">
        <f t="shared" si="10"/>
        <v>6900000</v>
      </c>
      <c r="L44" s="45">
        <f t="shared" si="10"/>
        <v>250000</v>
      </c>
      <c r="M44" s="45">
        <f t="shared" si="10"/>
        <v>0</v>
      </c>
      <c r="N44" s="45">
        <f t="shared" si="10"/>
        <v>0</v>
      </c>
      <c r="O44" s="45">
        <f t="shared" si="10"/>
        <v>6900000</v>
      </c>
      <c r="P44" s="64">
        <f t="shared" si="10"/>
        <v>23665300</v>
      </c>
      <c r="Q44" s="61"/>
      <c r="R44" s="46"/>
      <c r="S44" s="61"/>
      <c r="T44" s="19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</row>
    <row r="45" spans="1:80" s="62" customFormat="1" ht="30" customHeight="1" x14ac:dyDescent="0.35">
      <c r="A45" s="58" t="s">
        <v>114</v>
      </c>
      <c r="B45" s="58" t="s">
        <v>115</v>
      </c>
      <c r="C45" s="58" t="s">
        <v>116</v>
      </c>
      <c r="D45" s="60" t="s">
        <v>117</v>
      </c>
      <c r="E45" s="35">
        <f>F45+I45</f>
        <v>9866200</v>
      </c>
      <c r="F45" s="45">
        <v>9866200</v>
      </c>
      <c r="G45" s="45">
        <v>7286200</v>
      </c>
      <c r="H45" s="45">
        <v>57100</v>
      </c>
      <c r="I45" s="45"/>
      <c r="J45" s="35">
        <f t="shared" ref="J45:J50" si="11">L45+O45</f>
        <v>250000</v>
      </c>
      <c r="K45" s="44"/>
      <c r="L45" s="45">
        <v>250000</v>
      </c>
      <c r="M45" s="45"/>
      <c r="N45" s="45"/>
      <c r="O45" s="45"/>
      <c r="P45" s="35">
        <f t="shared" ref="P45:P68" si="12">E45+J45</f>
        <v>10116200</v>
      </c>
      <c r="Q45" s="61"/>
      <c r="R45" s="46"/>
      <c r="S45" s="61"/>
      <c r="T45" s="19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</row>
    <row r="46" spans="1:80" s="62" customFormat="1" ht="27" customHeight="1" x14ac:dyDescent="0.35">
      <c r="A46" s="58" t="s">
        <v>118</v>
      </c>
      <c r="B46" s="58" t="s">
        <v>119</v>
      </c>
      <c r="C46" s="58" t="s">
        <v>116</v>
      </c>
      <c r="D46" s="60" t="s">
        <v>120</v>
      </c>
      <c r="E46" s="35">
        <f>F46+I46</f>
        <v>6649100</v>
      </c>
      <c r="F46" s="45">
        <v>6649100</v>
      </c>
      <c r="G46" s="45">
        <v>561600</v>
      </c>
      <c r="H46" s="45"/>
      <c r="I46" s="45"/>
      <c r="J46" s="35">
        <f t="shared" si="11"/>
        <v>6900000</v>
      </c>
      <c r="K46" s="44">
        <v>6900000</v>
      </c>
      <c r="L46" s="45"/>
      <c r="M46" s="45"/>
      <c r="N46" s="45"/>
      <c r="O46" s="44">
        <v>6900000</v>
      </c>
      <c r="P46" s="35">
        <f t="shared" si="12"/>
        <v>13549100</v>
      </c>
      <c r="Q46" s="61"/>
      <c r="R46" s="46"/>
      <c r="S46" s="61"/>
      <c r="T46" s="19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</row>
    <row r="47" spans="1:80" s="62" customFormat="1" ht="87" customHeight="1" x14ac:dyDescent="0.35">
      <c r="A47" s="58" t="s">
        <v>121</v>
      </c>
      <c r="B47" s="58" t="s">
        <v>122</v>
      </c>
      <c r="C47" s="58" t="s">
        <v>123</v>
      </c>
      <c r="D47" s="60" t="s">
        <v>124</v>
      </c>
      <c r="E47" s="35">
        <f>F47+I47</f>
        <v>167600</v>
      </c>
      <c r="F47" s="45">
        <v>167600</v>
      </c>
      <c r="G47" s="45"/>
      <c r="H47" s="45"/>
      <c r="I47" s="45"/>
      <c r="J47" s="35">
        <f t="shared" si="11"/>
        <v>0</v>
      </c>
      <c r="K47" s="44"/>
      <c r="L47" s="45"/>
      <c r="M47" s="45"/>
      <c r="N47" s="45"/>
      <c r="O47" s="45"/>
      <c r="P47" s="35">
        <f t="shared" si="12"/>
        <v>167600</v>
      </c>
      <c r="Q47" s="61"/>
      <c r="R47" s="46"/>
      <c r="S47" s="61"/>
      <c r="T47" s="19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</row>
    <row r="48" spans="1:80" s="62" customFormat="1" ht="60.75" customHeight="1" x14ac:dyDescent="0.35">
      <c r="A48" s="58" t="s">
        <v>125</v>
      </c>
      <c r="B48" s="58" t="s">
        <v>126</v>
      </c>
      <c r="C48" s="58" t="s">
        <v>37</v>
      </c>
      <c r="D48" s="60" t="s">
        <v>127</v>
      </c>
      <c r="E48" s="35">
        <f>I48+F48</f>
        <v>40926300</v>
      </c>
      <c r="F48" s="45">
        <v>40926300</v>
      </c>
      <c r="G48" s="45"/>
      <c r="H48" s="45"/>
      <c r="I48" s="45"/>
      <c r="J48" s="35">
        <f t="shared" si="11"/>
        <v>0</v>
      </c>
      <c r="K48" s="44"/>
      <c r="L48" s="45"/>
      <c r="M48" s="45"/>
      <c r="N48" s="45"/>
      <c r="O48" s="45"/>
      <c r="P48" s="35">
        <f t="shared" si="12"/>
        <v>40926300</v>
      </c>
      <c r="Q48" s="61"/>
      <c r="R48" s="46"/>
      <c r="S48" s="61"/>
      <c r="T48" s="19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</row>
    <row r="49" spans="1:80" s="62" customFormat="1" ht="68.400000000000006" hidden="1" customHeight="1" x14ac:dyDescent="0.35">
      <c r="A49" s="58" t="s">
        <v>128</v>
      </c>
      <c r="B49" s="58" t="s">
        <v>129</v>
      </c>
      <c r="C49" s="58" t="s">
        <v>37</v>
      </c>
      <c r="D49" s="60" t="s">
        <v>130</v>
      </c>
      <c r="E49" s="35">
        <f>I49+F49</f>
        <v>0</v>
      </c>
      <c r="F49" s="45"/>
      <c r="G49" s="45"/>
      <c r="H49" s="45"/>
      <c r="I49" s="45"/>
      <c r="J49" s="35">
        <f t="shared" si="11"/>
        <v>0</v>
      </c>
      <c r="K49" s="44"/>
      <c r="L49" s="45"/>
      <c r="M49" s="45"/>
      <c r="N49" s="45"/>
      <c r="O49" s="45"/>
      <c r="P49" s="35">
        <f t="shared" si="12"/>
        <v>0</v>
      </c>
      <c r="Q49" s="61"/>
      <c r="R49" s="46"/>
      <c r="S49" s="61"/>
      <c r="T49" s="19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</row>
    <row r="50" spans="1:80" s="62" customFormat="1" ht="31.5" customHeight="1" x14ac:dyDescent="0.35">
      <c r="A50" s="49" t="s">
        <v>131</v>
      </c>
      <c r="B50" s="49"/>
      <c r="C50" s="49"/>
      <c r="D50" s="54" t="s">
        <v>132</v>
      </c>
      <c r="E50" s="35">
        <f>E51</f>
        <v>261710300</v>
      </c>
      <c r="F50" s="35">
        <f>F51</f>
        <v>261710300</v>
      </c>
      <c r="G50" s="35">
        <f>G51</f>
        <v>6794000</v>
      </c>
      <c r="H50" s="35">
        <f>H51</f>
        <v>178700</v>
      </c>
      <c r="I50" s="35">
        <f>I51</f>
        <v>0</v>
      </c>
      <c r="J50" s="35">
        <f t="shared" si="11"/>
        <v>13335600</v>
      </c>
      <c r="K50" s="35">
        <f>K51</f>
        <v>2280000</v>
      </c>
      <c r="L50" s="35">
        <f>L51</f>
        <v>11055600</v>
      </c>
      <c r="M50" s="35">
        <f>M51</f>
        <v>0</v>
      </c>
      <c r="N50" s="35">
        <f>N51</f>
        <v>0</v>
      </c>
      <c r="O50" s="35">
        <f>O51</f>
        <v>2280000</v>
      </c>
      <c r="P50" s="35">
        <f t="shared" si="12"/>
        <v>275045900</v>
      </c>
      <c r="Q50" s="65"/>
      <c r="R50" s="37">
        <f>K50+E50</f>
        <v>263990300</v>
      </c>
      <c r="S50" s="38">
        <v>275045900</v>
      </c>
      <c r="T50" s="19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</row>
    <row r="51" spans="1:80" s="62" customFormat="1" ht="30.75" customHeight="1" x14ac:dyDescent="0.3">
      <c r="A51" s="49" t="s">
        <v>133</v>
      </c>
      <c r="B51" s="49"/>
      <c r="C51" s="49"/>
      <c r="D51" s="54" t="s">
        <v>132</v>
      </c>
      <c r="E51" s="35">
        <f t="shared" ref="E51:O51" si="13">E52+E55+E56+E57+E58+E59+E60+E61+E62+E63+E65+E64+E66+E67</f>
        <v>261710300</v>
      </c>
      <c r="F51" s="35">
        <f t="shared" si="13"/>
        <v>261710300</v>
      </c>
      <c r="G51" s="35">
        <f t="shared" si="13"/>
        <v>6794000</v>
      </c>
      <c r="H51" s="35">
        <f t="shared" si="13"/>
        <v>178700</v>
      </c>
      <c r="I51" s="35">
        <f t="shared" si="13"/>
        <v>0</v>
      </c>
      <c r="J51" s="35">
        <f t="shared" si="13"/>
        <v>13335600</v>
      </c>
      <c r="K51" s="35">
        <f t="shared" si="13"/>
        <v>2280000</v>
      </c>
      <c r="L51" s="35">
        <f t="shared" si="13"/>
        <v>11055600</v>
      </c>
      <c r="M51" s="35">
        <f t="shared" si="13"/>
        <v>0</v>
      </c>
      <c r="N51" s="35">
        <f t="shared" si="13"/>
        <v>0</v>
      </c>
      <c r="O51" s="35">
        <f t="shared" si="13"/>
        <v>2280000</v>
      </c>
      <c r="P51" s="35">
        <f t="shared" si="12"/>
        <v>275045900</v>
      </c>
      <c r="Q51" s="65"/>
      <c r="R51" s="67"/>
      <c r="S51" s="65"/>
      <c r="T51" s="19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</row>
    <row r="52" spans="1:80" s="62" customFormat="1" ht="39.6" customHeight="1" x14ac:dyDescent="0.35">
      <c r="A52" s="58" t="s">
        <v>134</v>
      </c>
      <c r="B52" s="58" t="s">
        <v>100</v>
      </c>
      <c r="C52" s="58"/>
      <c r="D52" s="68" t="s">
        <v>101</v>
      </c>
      <c r="E52" s="35">
        <f t="shared" ref="E52:E67" si="14">F52+I52</f>
        <v>45774700</v>
      </c>
      <c r="F52" s="43">
        <f>F53+F54</f>
        <v>45774700</v>
      </c>
      <c r="G52" s="43">
        <f>G53+G54</f>
        <v>0</v>
      </c>
      <c r="H52" s="43">
        <f>H53+H54</f>
        <v>0</v>
      </c>
      <c r="I52" s="43">
        <f>I53+I54</f>
        <v>0</v>
      </c>
      <c r="J52" s="35">
        <f t="shared" ref="J52:J68" si="15">L52+O52</f>
        <v>11000000</v>
      </c>
      <c r="K52" s="43">
        <f>K53+K54</f>
        <v>0</v>
      </c>
      <c r="L52" s="43">
        <f>L53+L54</f>
        <v>11000000</v>
      </c>
      <c r="M52" s="43">
        <f>M53+M54</f>
        <v>0</v>
      </c>
      <c r="N52" s="43">
        <f>N53+N54</f>
        <v>0</v>
      </c>
      <c r="O52" s="43">
        <f>O53+O54</f>
        <v>0</v>
      </c>
      <c r="P52" s="35">
        <f t="shared" si="12"/>
        <v>56774700</v>
      </c>
      <c r="Q52" s="61"/>
      <c r="R52" s="46"/>
      <c r="S52" s="61"/>
      <c r="T52" s="19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</row>
    <row r="53" spans="1:80" s="62" customFormat="1" ht="45.6" customHeight="1" x14ac:dyDescent="0.35">
      <c r="A53" s="58" t="s">
        <v>135</v>
      </c>
      <c r="B53" s="58" t="s">
        <v>103</v>
      </c>
      <c r="C53" s="58" t="s">
        <v>104</v>
      </c>
      <c r="D53" s="68" t="s">
        <v>105</v>
      </c>
      <c r="E53" s="35">
        <f t="shared" si="14"/>
        <v>40208200</v>
      </c>
      <c r="F53" s="43">
        <v>40208200</v>
      </c>
      <c r="G53" s="45"/>
      <c r="H53" s="45"/>
      <c r="I53" s="45"/>
      <c r="J53" s="35">
        <f t="shared" si="15"/>
        <v>11000000</v>
      </c>
      <c r="K53" s="44"/>
      <c r="L53" s="45">
        <v>11000000</v>
      </c>
      <c r="M53" s="45"/>
      <c r="N53" s="45"/>
      <c r="O53" s="45"/>
      <c r="P53" s="35">
        <f t="shared" si="12"/>
        <v>51208200</v>
      </c>
      <c r="Q53" s="61"/>
      <c r="R53" s="46"/>
      <c r="S53" s="61"/>
      <c r="T53" s="19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</row>
    <row r="54" spans="1:80" s="62" customFormat="1" ht="49.95" customHeight="1" x14ac:dyDescent="0.35">
      <c r="A54" s="58" t="s">
        <v>136</v>
      </c>
      <c r="B54" s="58" t="s">
        <v>107</v>
      </c>
      <c r="C54" s="58" t="s">
        <v>104</v>
      </c>
      <c r="D54" s="68" t="s">
        <v>108</v>
      </c>
      <c r="E54" s="35">
        <f t="shared" si="14"/>
        <v>5566500</v>
      </c>
      <c r="F54" s="43">
        <v>5566500</v>
      </c>
      <c r="G54" s="45"/>
      <c r="H54" s="45"/>
      <c r="I54" s="45"/>
      <c r="J54" s="35">
        <f t="shared" si="15"/>
        <v>0</v>
      </c>
      <c r="K54" s="44"/>
      <c r="L54" s="45"/>
      <c r="M54" s="45"/>
      <c r="N54" s="45"/>
      <c r="O54" s="45"/>
      <c r="P54" s="35">
        <f t="shared" si="12"/>
        <v>5566500</v>
      </c>
      <c r="Q54" s="61"/>
      <c r="R54" s="46"/>
      <c r="S54" s="61"/>
      <c r="T54" s="19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</row>
    <row r="55" spans="1:80" s="62" customFormat="1" ht="48.6" customHeight="1" x14ac:dyDescent="0.35">
      <c r="A55" s="58" t="s">
        <v>137</v>
      </c>
      <c r="B55" s="58" t="s">
        <v>60</v>
      </c>
      <c r="C55" s="58" t="s">
        <v>61</v>
      </c>
      <c r="D55" s="68" t="s">
        <v>110</v>
      </c>
      <c r="E55" s="35">
        <f t="shared" si="14"/>
        <v>3958000</v>
      </c>
      <c r="F55" s="43">
        <v>3958000</v>
      </c>
      <c r="G55" s="45">
        <v>3294000</v>
      </c>
      <c r="H55" s="45"/>
      <c r="I55" s="45"/>
      <c r="J55" s="35">
        <f t="shared" si="15"/>
        <v>0</v>
      </c>
      <c r="K55" s="44"/>
      <c r="L55" s="45"/>
      <c r="M55" s="45"/>
      <c r="N55" s="45"/>
      <c r="O55" s="45"/>
      <c r="P55" s="35">
        <f t="shared" si="12"/>
        <v>3958000</v>
      </c>
      <c r="Q55" s="61"/>
      <c r="R55" s="46"/>
      <c r="S55" s="61"/>
      <c r="T55" s="19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</row>
    <row r="56" spans="1:80" s="62" customFormat="1" ht="48" customHeight="1" x14ac:dyDescent="0.35">
      <c r="A56" s="58" t="s">
        <v>138</v>
      </c>
      <c r="B56" s="58" t="s">
        <v>139</v>
      </c>
      <c r="C56" s="58" t="s">
        <v>140</v>
      </c>
      <c r="D56" s="68" t="s">
        <v>141</v>
      </c>
      <c r="E56" s="35">
        <f t="shared" si="14"/>
        <v>42186800</v>
      </c>
      <c r="F56" s="43">
        <v>42186800</v>
      </c>
      <c r="G56" s="45"/>
      <c r="H56" s="45"/>
      <c r="I56" s="45"/>
      <c r="J56" s="35">
        <f t="shared" si="15"/>
        <v>0</v>
      </c>
      <c r="K56" s="44"/>
      <c r="L56" s="45"/>
      <c r="M56" s="45"/>
      <c r="N56" s="45"/>
      <c r="O56" s="45"/>
      <c r="P56" s="35">
        <f t="shared" si="12"/>
        <v>42186800</v>
      </c>
      <c r="Q56" s="61"/>
      <c r="R56" s="46"/>
      <c r="S56" s="61"/>
      <c r="T56" s="19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</row>
    <row r="57" spans="1:80" s="62" customFormat="1" ht="41.4" customHeight="1" x14ac:dyDescent="0.35">
      <c r="A57" s="58" t="s">
        <v>142</v>
      </c>
      <c r="B57" s="58" t="s">
        <v>143</v>
      </c>
      <c r="C57" s="58" t="s">
        <v>144</v>
      </c>
      <c r="D57" s="68" t="s">
        <v>145</v>
      </c>
      <c r="E57" s="35">
        <f t="shared" si="14"/>
        <v>56178400</v>
      </c>
      <c r="F57" s="43">
        <v>56178400</v>
      </c>
      <c r="G57" s="45"/>
      <c r="H57" s="45"/>
      <c r="I57" s="45"/>
      <c r="J57" s="35">
        <f t="shared" si="15"/>
        <v>0</v>
      </c>
      <c r="K57" s="44"/>
      <c r="L57" s="45"/>
      <c r="M57" s="45"/>
      <c r="N57" s="45"/>
      <c r="O57" s="45"/>
      <c r="P57" s="35">
        <f t="shared" si="12"/>
        <v>56178400</v>
      </c>
      <c r="Q57" s="61"/>
      <c r="R57" s="46"/>
      <c r="S57" s="61"/>
      <c r="T57" s="19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</row>
    <row r="58" spans="1:80" s="62" customFormat="1" ht="49.95" customHeight="1" x14ac:dyDescent="0.35">
      <c r="A58" s="58" t="s">
        <v>146</v>
      </c>
      <c r="B58" s="58" t="s">
        <v>147</v>
      </c>
      <c r="C58" s="58" t="s">
        <v>148</v>
      </c>
      <c r="D58" s="68" t="s">
        <v>149</v>
      </c>
      <c r="E58" s="35">
        <f t="shared" si="14"/>
        <v>9047800</v>
      </c>
      <c r="F58" s="43">
        <v>9047800</v>
      </c>
      <c r="G58" s="45"/>
      <c r="H58" s="45"/>
      <c r="I58" s="45"/>
      <c r="J58" s="35">
        <f t="shared" si="15"/>
        <v>0</v>
      </c>
      <c r="K58" s="44"/>
      <c r="L58" s="45"/>
      <c r="M58" s="45"/>
      <c r="N58" s="45"/>
      <c r="O58" s="45"/>
      <c r="P58" s="35">
        <f t="shared" si="12"/>
        <v>9047800</v>
      </c>
      <c r="Q58" s="61"/>
      <c r="R58" s="46"/>
      <c r="S58" s="61"/>
      <c r="T58" s="19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</row>
    <row r="59" spans="1:80" s="62" customFormat="1" ht="23.4" customHeight="1" x14ac:dyDescent="0.35">
      <c r="A59" s="58" t="s">
        <v>150</v>
      </c>
      <c r="B59" s="58" t="s">
        <v>151</v>
      </c>
      <c r="C59" s="58" t="s">
        <v>152</v>
      </c>
      <c r="D59" s="68" t="s">
        <v>153</v>
      </c>
      <c r="E59" s="35">
        <f t="shared" si="14"/>
        <v>9406400</v>
      </c>
      <c r="F59" s="43">
        <v>9406400</v>
      </c>
      <c r="G59" s="45"/>
      <c r="H59" s="45"/>
      <c r="I59" s="45"/>
      <c r="J59" s="35">
        <f t="shared" si="15"/>
        <v>0</v>
      </c>
      <c r="K59" s="44"/>
      <c r="L59" s="45"/>
      <c r="M59" s="45"/>
      <c r="N59" s="45"/>
      <c r="O59" s="45"/>
      <c r="P59" s="35">
        <f t="shared" si="12"/>
        <v>9406400</v>
      </c>
      <c r="Q59" s="61"/>
      <c r="R59" s="46"/>
      <c r="S59" s="61"/>
      <c r="T59" s="19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</row>
    <row r="60" spans="1:80" s="62" customFormat="1" ht="43.95" customHeight="1" x14ac:dyDescent="0.35">
      <c r="A60" s="58" t="s">
        <v>154</v>
      </c>
      <c r="B60" s="58" t="s">
        <v>155</v>
      </c>
      <c r="C60" s="58" t="s">
        <v>156</v>
      </c>
      <c r="D60" s="68" t="s">
        <v>157</v>
      </c>
      <c r="E60" s="35">
        <f t="shared" si="14"/>
        <v>250000</v>
      </c>
      <c r="F60" s="43">
        <v>250000</v>
      </c>
      <c r="G60" s="45"/>
      <c r="H60" s="45"/>
      <c r="I60" s="45"/>
      <c r="J60" s="35">
        <f t="shared" si="15"/>
        <v>0</v>
      </c>
      <c r="K60" s="44"/>
      <c r="L60" s="45"/>
      <c r="M60" s="45"/>
      <c r="N60" s="45"/>
      <c r="O60" s="45"/>
      <c r="P60" s="35">
        <f t="shared" si="12"/>
        <v>250000</v>
      </c>
      <c r="Q60" s="61"/>
      <c r="R60" s="46"/>
      <c r="S60" s="61"/>
      <c r="T60" s="19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</row>
    <row r="61" spans="1:80" s="62" customFormat="1" ht="30" customHeight="1" x14ac:dyDescent="0.35">
      <c r="A61" s="58" t="s">
        <v>158</v>
      </c>
      <c r="B61" s="58" t="s">
        <v>159</v>
      </c>
      <c r="C61" s="58" t="s">
        <v>160</v>
      </c>
      <c r="D61" s="68" t="s">
        <v>161</v>
      </c>
      <c r="E61" s="35">
        <f t="shared" si="14"/>
        <v>22212100</v>
      </c>
      <c r="F61" s="43">
        <v>22212100</v>
      </c>
      <c r="G61" s="43"/>
      <c r="H61" s="43"/>
      <c r="I61" s="43"/>
      <c r="J61" s="35">
        <f t="shared" si="15"/>
        <v>0</v>
      </c>
      <c r="K61" s="44"/>
      <c r="L61" s="43"/>
      <c r="M61" s="43"/>
      <c r="N61" s="43"/>
      <c r="O61" s="43"/>
      <c r="P61" s="35">
        <f t="shared" si="12"/>
        <v>22212100</v>
      </c>
      <c r="Q61" s="61"/>
      <c r="R61" s="46"/>
      <c r="S61" s="61"/>
      <c r="T61" s="19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</row>
    <row r="62" spans="1:80" s="62" customFormat="1" ht="35.4" customHeight="1" x14ac:dyDescent="0.35">
      <c r="A62" s="58" t="s">
        <v>162</v>
      </c>
      <c r="B62" s="58" t="s">
        <v>163</v>
      </c>
      <c r="C62" s="58" t="s">
        <v>164</v>
      </c>
      <c r="D62" s="68" t="s">
        <v>165</v>
      </c>
      <c r="E62" s="35">
        <f t="shared" si="14"/>
        <v>6059300</v>
      </c>
      <c r="F62" s="43">
        <v>6059300</v>
      </c>
      <c r="G62" s="45"/>
      <c r="H62" s="45"/>
      <c r="I62" s="45"/>
      <c r="J62" s="35">
        <f t="shared" si="15"/>
        <v>0</v>
      </c>
      <c r="K62" s="44"/>
      <c r="L62" s="45"/>
      <c r="M62" s="45"/>
      <c r="N62" s="45"/>
      <c r="O62" s="44"/>
      <c r="P62" s="35">
        <f t="shared" si="12"/>
        <v>6059300</v>
      </c>
      <c r="Q62" s="61"/>
      <c r="R62" s="46"/>
      <c r="S62" s="61"/>
      <c r="T62" s="19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</row>
    <row r="63" spans="1:80" s="62" customFormat="1" ht="31.2" customHeight="1" x14ac:dyDescent="0.35">
      <c r="A63" s="58" t="s">
        <v>166</v>
      </c>
      <c r="B63" s="58" t="s">
        <v>167</v>
      </c>
      <c r="C63" s="58" t="s">
        <v>168</v>
      </c>
      <c r="D63" s="68" t="s">
        <v>169</v>
      </c>
      <c r="E63" s="35">
        <f t="shared" si="14"/>
        <v>1182300</v>
      </c>
      <c r="F63" s="43">
        <v>1182300</v>
      </c>
      <c r="G63" s="45"/>
      <c r="H63" s="45"/>
      <c r="I63" s="45"/>
      <c r="J63" s="35">
        <f t="shared" si="15"/>
        <v>0</v>
      </c>
      <c r="K63" s="44"/>
      <c r="L63" s="45"/>
      <c r="M63" s="45"/>
      <c r="N63" s="45"/>
      <c r="O63" s="45"/>
      <c r="P63" s="35">
        <f t="shared" si="12"/>
        <v>1182300</v>
      </c>
      <c r="Q63" s="61"/>
      <c r="R63" s="46"/>
      <c r="S63" s="61"/>
      <c r="T63" s="19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</row>
    <row r="64" spans="1:80" s="62" customFormat="1" ht="41.4" customHeight="1" x14ac:dyDescent="0.35">
      <c r="A64" s="58" t="s">
        <v>170</v>
      </c>
      <c r="B64" s="58" t="s">
        <v>171</v>
      </c>
      <c r="C64" s="58" t="s">
        <v>172</v>
      </c>
      <c r="D64" s="68" t="s">
        <v>173</v>
      </c>
      <c r="E64" s="35">
        <f t="shared" si="14"/>
        <v>182200</v>
      </c>
      <c r="F64" s="43">
        <v>182200</v>
      </c>
      <c r="G64" s="45"/>
      <c r="H64" s="45"/>
      <c r="I64" s="45"/>
      <c r="J64" s="35">
        <f t="shared" si="15"/>
        <v>0</v>
      </c>
      <c r="K64" s="44"/>
      <c r="L64" s="45"/>
      <c r="M64" s="45"/>
      <c r="N64" s="45"/>
      <c r="O64" s="45"/>
      <c r="P64" s="35">
        <f t="shared" si="12"/>
        <v>182200</v>
      </c>
      <c r="Q64" s="61"/>
      <c r="R64" s="46"/>
      <c r="S64" s="61"/>
      <c r="T64" s="19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</row>
    <row r="65" spans="1:80" s="62" customFormat="1" ht="43.95" customHeight="1" x14ac:dyDescent="0.35">
      <c r="A65" s="58" t="s">
        <v>174</v>
      </c>
      <c r="B65" s="58" t="s">
        <v>175</v>
      </c>
      <c r="C65" s="58" t="s">
        <v>176</v>
      </c>
      <c r="D65" s="68" t="s">
        <v>177</v>
      </c>
      <c r="E65" s="35">
        <f t="shared" si="14"/>
        <v>4760000</v>
      </c>
      <c r="F65" s="43">
        <v>4760000</v>
      </c>
      <c r="G65" s="45"/>
      <c r="H65" s="45"/>
      <c r="I65" s="45"/>
      <c r="J65" s="35">
        <f t="shared" si="15"/>
        <v>0</v>
      </c>
      <c r="K65" s="44"/>
      <c r="L65" s="45"/>
      <c r="M65" s="45"/>
      <c r="N65" s="45"/>
      <c r="O65" s="45"/>
      <c r="P65" s="35">
        <f t="shared" si="12"/>
        <v>4760000</v>
      </c>
      <c r="Q65" s="61"/>
      <c r="R65" s="46"/>
      <c r="S65" s="61"/>
      <c r="T65" s="19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</row>
    <row r="66" spans="1:80" s="62" customFormat="1" ht="43.2" customHeight="1" x14ac:dyDescent="0.4">
      <c r="A66" s="69" t="s">
        <v>178</v>
      </c>
      <c r="B66" s="69" t="s">
        <v>179</v>
      </c>
      <c r="C66" s="69" t="s">
        <v>176</v>
      </c>
      <c r="D66" s="70" t="s">
        <v>180</v>
      </c>
      <c r="E66" s="35">
        <f t="shared" si="14"/>
        <v>4578400</v>
      </c>
      <c r="F66" s="43">
        <v>4578400</v>
      </c>
      <c r="G66" s="45">
        <v>3500000</v>
      </c>
      <c r="H66" s="45">
        <v>178700</v>
      </c>
      <c r="I66" s="45"/>
      <c r="J66" s="35">
        <f t="shared" si="15"/>
        <v>55600</v>
      </c>
      <c r="K66" s="44"/>
      <c r="L66" s="45">
        <v>55600</v>
      </c>
      <c r="M66" s="45"/>
      <c r="N66" s="45"/>
      <c r="O66" s="45"/>
      <c r="P66" s="35">
        <f t="shared" si="12"/>
        <v>4634000</v>
      </c>
      <c r="Q66" s="61"/>
      <c r="R66" s="46"/>
      <c r="S66" s="61"/>
      <c r="T66" s="19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</row>
    <row r="67" spans="1:80" s="62" customFormat="1" ht="34.200000000000003" customHeight="1" x14ac:dyDescent="0.4">
      <c r="A67" s="69" t="s">
        <v>181</v>
      </c>
      <c r="B67" s="69" t="s">
        <v>182</v>
      </c>
      <c r="C67" s="69" t="s">
        <v>176</v>
      </c>
      <c r="D67" s="71" t="s">
        <v>183</v>
      </c>
      <c r="E67" s="35">
        <f t="shared" si="14"/>
        <v>55933900</v>
      </c>
      <c r="F67" s="43">
        <v>55933900</v>
      </c>
      <c r="G67" s="45"/>
      <c r="H67" s="45"/>
      <c r="I67" s="45"/>
      <c r="J67" s="35">
        <f t="shared" si="15"/>
        <v>2280000</v>
      </c>
      <c r="K67" s="44">
        <v>2280000</v>
      </c>
      <c r="L67" s="45"/>
      <c r="M67" s="45"/>
      <c r="N67" s="45"/>
      <c r="O67" s="43">
        <v>2280000</v>
      </c>
      <c r="P67" s="35">
        <f t="shared" si="12"/>
        <v>58213900</v>
      </c>
      <c r="Q67" s="61"/>
      <c r="R67" s="46"/>
      <c r="S67" s="61"/>
      <c r="T67" s="19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</row>
    <row r="68" spans="1:80" s="62" customFormat="1" ht="45.6" customHeight="1" x14ac:dyDescent="0.4">
      <c r="A68" s="33" t="s">
        <v>184</v>
      </c>
      <c r="B68" s="33"/>
      <c r="C68" s="33"/>
      <c r="D68" s="72" t="s">
        <v>185</v>
      </c>
      <c r="E68" s="35">
        <f>E69</f>
        <v>229863900</v>
      </c>
      <c r="F68" s="35">
        <f>F69</f>
        <v>229863900</v>
      </c>
      <c r="G68" s="35">
        <f>G69</f>
        <v>130742700</v>
      </c>
      <c r="H68" s="35">
        <f>H69</f>
        <v>31209600</v>
      </c>
      <c r="I68" s="35">
        <f>I69</f>
        <v>0</v>
      </c>
      <c r="J68" s="35">
        <f t="shared" si="15"/>
        <v>32907600</v>
      </c>
      <c r="K68" s="35">
        <f>K69</f>
        <v>0</v>
      </c>
      <c r="L68" s="35">
        <f>L69</f>
        <v>32307600</v>
      </c>
      <c r="M68" s="35">
        <f>M69</f>
        <v>298000</v>
      </c>
      <c r="N68" s="35">
        <f>N69</f>
        <v>171500</v>
      </c>
      <c r="O68" s="35">
        <f>O69</f>
        <v>600000</v>
      </c>
      <c r="P68" s="35">
        <f t="shared" si="12"/>
        <v>262771500</v>
      </c>
      <c r="Q68" s="73"/>
      <c r="R68" s="74"/>
      <c r="S68" s="38">
        <f>E68+K68</f>
        <v>229863900</v>
      </c>
      <c r="T68" s="19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5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</row>
    <row r="69" spans="1:80" s="62" customFormat="1" ht="48.6" customHeight="1" x14ac:dyDescent="0.4">
      <c r="A69" s="33" t="s">
        <v>186</v>
      </c>
      <c r="B69" s="33"/>
      <c r="C69" s="33"/>
      <c r="D69" s="72" t="s">
        <v>185</v>
      </c>
      <c r="E69" s="35">
        <f t="shared" ref="E69:P69" si="16">E70+E71+E72+E73+E74+E75+E77+E78+E79+E80</f>
        <v>229863900</v>
      </c>
      <c r="F69" s="35">
        <f t="shared" si="16"/>
        <v>229863900</v>
      </c>
      <c r="G69" s="35">
        <f t="shared" si="16"/>
        <v>130742700</v>
      </c>
      <c r="H69" s="35">
        <f t="shared" si="16"/>
        <v>31209600</v>
      </c>
      <c r="I69" s="35">
        <f t="shared" si="16"/>
        <v>0</v>
      </c>
      <c r="J69" s="35">
        <f t="shared" si="16"/>
        <v>32907600</v>
      </c>
      <c r="K69" s="35">
        <f t="shared" si="16"/>
        <v>0</v>
      </c>
      <c r="L69" s="35">
        <f t="shared" si="16"/>
        <v>32307600</v>
      </c>
      <c r="M69" s="35">
        <f t="shared" si="16"/>
        <v>298000</v>
      </c>
      <c r="N69" s="35">
        <f t="shared" si="16"/>
        <v>171500</v>
      </c>
      <c r="O69" s="35">
        <f t="shared" si="16"/>
        <v>600000</v>
      </c>
      <c r="P69" s="35">
        <f t="shared" si="16"/>
        <v>262771500</v>
      </c>
      <c r="Q69" s="73"/>
      <c r="R69" s="76"/>
      <c r="S69" s="73"/>
      <c r="T69" s="19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5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</row>
    <row r="70" spans="1:80" s="62" customFormat="1" ht="62.25" customHeight="1" x14ac:dyDescent="0.4">
      <c r="A70" s="77" t="s">
        <v>187</v>
      </c>
      <c r="B70" s="77" t="s">
        <v>188</v>
      </c>
      <c r="C70" s="77" t="s">
        <v>189</v>
      </c>
      <c r="D70" s="78" t="s">
        <v>190</v>
      </c>
      <c r="E70" s="35">
        <f t="shared" ref="E70:E79" si="17">F70+I70</f>
        <v>31245100</v>
      </c>
      <c r="F70" s="48">
        <v>31245100</v>
      </c>
      <c r="G70" s="48">
        <v>20534300</v>
      </c>
      <c r="H70" s="48">
        <v>3101300</v>
      </c>
      <c r="I70" s="48"/>
      <c r="J70" s="35">
        <f t="shared" ref="J70:J79" si="18">L70+O70</f>
        <v>2970000</v>
      </c>
      <c r="K70" s="44"/>
      <c r="L70" s="44">
        <v>2970000</v>
      </c>
      <c r="M70" s="48"/>
      <c r="N70" s="48">
        <v>50000</v>
      </c>
      <c r="O70" s="48"/>
      <c r="P70" s="35">
        <f t="shared" ref="P70:P84" si="19">E70+J70</f>
        <v>34215100</v>
      </c>
      <c r="Q70" s="19"/>
      <c r="R70" s="46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</row>
    <row r="71" spans="1:80" s="62" customFormat="1" ht="110.4" customHeight="1" x14ac:dyDescent="0.4">
      <c r="A71" s="77" t="s">
        <v>191</v>
      </c>
      <c r="B71" s="77" t="s">
        <v>192</v>
      </c>
      <c r="C71" s="77" t="s">
        <v>67</v>
      </c>
      <c r="D71" s="78" t="s">
        <v>193</v>
      </c>
      <c r="E71" s="35">
        <f t="shared" si="17"/>
        <v>157892800</v>
      </c>
      <c r="F71" s="43">
        <f>155392800+2500000</f>
        <v>157892800</v>
      </c>
      <c r="G71" s="43">
        <v>95529200</v>
      </c>
      <c r="H71" s="43">
        <v>26032000</v>
      </c>
      <c r="I71" s="43"/>
      <c r="J71" s="35">
        <f t="shared" si="18"/>
        <v>28867600</v>
      </c>
      <c r="K71" s="44"/>
      <c r="L71" s="45">
        <v>28267600</v>
      </c>
      <c r="M71" s="43"/>
      <c r="N71" s="43"/>
      <c r="O71" s="43">
        <v>600000</v>
      </c>
      <c r="P71" s="35">
        <f t="shared" si="19"/>
        <v>186760400</v>
      </c>
      <c r="Q71" s="19"/>
      <c r="R71" s="46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</row>
    <row r="72" spans="1:80" s="62" customFormat="1" ht="49.95" customHeight="1" x14ac:dyDescent="0.4">
      <c r="A72" s="77" t="s">
        <v>194</v>
      </c>
      <c r="B72" s="77" t="s">
        <v>195</v>
      </c>
      <c r="C72" s="77" t="s">
        <v>189</v>
      </c>
      <c r="D72" s="78" t="s">
        <v>196</v>
      </c>
      <c r="E72" s="35">
        <f t="shared" si="17"/>
        <v>9862700</v>
      </c>
      <c r="F72" s="43">
        <v>9862700</v>
      </c>
      <c r="G72" s="43">
        <v>6789800</v>
      </c>
      <c r="H72" s="43">
        <v>469000</v>
      </c>
      <c r="I72" s="43"/>
      <c r="J72" s="35">
        <f t="shared" si="18"/>
        <v>0</v>
      </c>
      <c r="K72" s="44"/>
      <c r="L72" s="45"/>
      <c r="M72" s="43"/>
      <c r="N72" s="43"/>
      <c r="O72" s="43"/>
      <c r="P72" s="35">
        <f t="shared" si="19"/>
        <v>9862700</v>
      </c>
      <c r="Q72" s="19"/>
      <c r="R72" s="46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</row>
    <row r="73" spans="1:80" s="62" customFormat="1" ht="52.95" customHeight="1" x14ac:dyDescent="0.35">
      <c r="A73" s="77" t="s">
        <v>197</v>
      </c>
      <c r="B73" s="77" t="s">
        <v>198</v>
      </c>
      <c r="C73" s="77" t="s">
        <v>123</v>
      </c>
      <c r="D73" s="79" t="s">
        <v>199</v>
      </c>
      <c r="E73" s="35">
        <f t="shared" si="17"/>
        <v>3439800</v>
      </c>
      <c r="F73" s="48">
        <v>3439800</v>
      </c>
      <c r="G73" s="48">
        <v>2594400</v>
      </c>
      <c r="H73" s="48">
        <v>91000</v>
      </c>
      <c r="I73" s="48"/>
      <c r="J73" s="35">
        <f t="shared" si="18"/>
        <v>0</v>
      </c>
      <c r="K73" s="44"/>
      <c r="L73" s="45"/>
      <c r="M73" s="43"/>
      <c r="N73" s="43"/>
      <c r="O73" s="43"/>
      <c r="P73" s="35">
        <f t="shared" si="19"/>
        <v>3439800</v>
      </c>
      <c r="Q73" s="19"/>
      <c r="R73" s="46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</row>
    <row r="74" spans="1:80" s="62" customFormat="1" ht="95.4" customHeight="1" x14ac:dyDescent="0.35">
      <c r="A74" s="77" t="s">
        <v>200</v>
      </c>
      <c r="B74" s="77" t="s">
        <v>122</v>
      </c>
      <c r="C74" s="77" t="s">
        <v>123</v>
      </c>
      <c r="D74" s="79" t="s">
        <v>124</v>
      </c>
      <c r="E74" s="35">
        <f t="shared" si="17"/>
        <v>2000000</v>
      </c>
      <c r="F74" s="48">
        <v>2000000</v>
      </c>
      <c r="G74" s="48"/>
      <c r="H74" s="48"/>
      <c r="I74" s="48"/>
      <c r="J74" s="35">
        <f t="shared" si="18"/>
        <v>0</v>
      </c>
      <c r="K74" s="44"/>
      <c r="L74" s="45"/>
      <c r="M74" s="43"/>
      <c r="N74" s="43"/>
      <c r="O74" s="43"/>
      <c r="P74" s="35">
        <f t="shared" si="19"/>
        <v>2000000</v>
      </c>
      <c r="Q74" s="19"/>
      <c r="R74" s="46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</row>
    <row r="75" spans="1:80" s="62" customFormat="1" ht="49.95" customHeight="1" x14ac:dyDescent="0.35">
      <c r="A75" s="77" t="s">
        <v>201</v>
      </c>
      <c r="B75" s="77" t="s">
        <v>202</v>
      </c>
      <c r="C75" s="77"/>
      <c r="D75" s="79" t="s">
        <v>203</v>
      </c>
      <c r="E75" s="35">
        <f t="shared" si="17"/>
        <v>635000</v>
      </c>
      <c r="F75" s="43">
        <v>635000</v>
      </c>
      <c r="G75" s="43"/>
      <c r="H75" s="43"/>
      <c r="I75" s="43"/>
      <c r="J75" s="35">
        <f t="shared" si="18"/>
        <v>0</v>
      </c>
      <c r="K75" s="44"/>
      <c r="L75" s="45"/>
      <c r="M75" s="43"/>
      <c r="N75" s="43"/>
      <c r="O75" s="43"/>
      <c r="P75" s="35">
        <f t="shared" si="19"/>
        <v>635000</v>
      </c>
      <c r="Q75" s="19"/>
      <c r="R75" s="46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</row>
    <row r="76" spans="1:80" s="62" customFormat="1" ht="68.400000000000006" customHeight="1" x14ac:dyDescent="0.4">
      <c r="A76" s="77" t="s">
        <v>204</v>
      </c>
      <c r="B76" s="77" t="s">
        <v>205</v>
      </c>
      <c r="C76" s="77" t="s">
        <v>189</v>
      </c>
      <c r="D76" s="80" t="s">
        <v>206</v>
      </c>
      <c r="E76" s="35">
        <f t="shared" si="17"/>
        <v>635000</v>
      </c>
      <c r="F76" s="43">
        <v>635000</v>
      </c>
      <c r="G76" s="43"/>
      <c r="H76" s="43"/>
      <c r="I76" s="43"/>
      <c r="J76" s="35">
        <f t="shared" si="18"/>
        <v>0</v>
      </c>
      <c r="K76" s="44"/>
      <c r="L76" s="45"/>
      <c r="M76" s="43"/>
      <c r="N76" s="43"/>
      <c r="O76" s="43"/>
      <c r="P76" s="35">
        <f t="shared" si="19"/>
        <v>635000</v>
      </c>
      <c r="Q76" s="19"/>
      <c r="R76" s="46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</row>
    <row r="77" spans="1:80" s="62" customFormat="1" ht="48" customHeight="1" x14ac:dyDescent="0.4">
      <c r="A77" s="77" t="s">
        <v>207</v>
      </c>
      <c r="B77" s="81">
        <v>3241</v>
      </c>
      <c r="C77" s="77" t="s">
        <v>90</v>
      </c>
      <c r="D77" s="82" t="s">
        <v>208</v>
      </c>
      <c r="E77" s="35">
        <f t="shared" si="17"/>
        <v>9812300</v>
      </c>
      <c r="F77" s="43">
        <v>9812300</v>
      </c>
      <c r="G77" s="43">
        <v>5295000</v>
      </c>
      <c r="H77" s="43">
        <v>1516300</v>
      </c>
      <c r="I77" s="43"/>
      <c r="J77" s="35">
        <f t="shared" si="18"/>
        <v>1070000</v>
      </c>
      <c r="K77" s="44"/>
      <c r="L77" s="45">
        <v>1070000</v>
      </c>
      <c r="M77" s="43">
        <v>298000</v>
      </c>
      <c r="N77" s="43">
        <v>121500</v>
      </c>
      <c r="O77" s="43"/>
      <c r="P77" s="35">
        <f t="shared" si="19"/>
        <v>10882300</v>
      </c>
      <c r="Q77" s="19"/>
      <c r="R77" s="46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</row>
    <row r="78" spans="1:80" s="62" customFormat="1" ht="54" customHeight="1" x14ac:dyDescent="0.4">
      <c r="A78" s="77" t="s">
        <v>209</v>
      </c>
      <c r="B78" s="77" t="s">
        <v>210</v>
      </c>
      <c r="C78" s="77" t="s">
        <v>90</v>
      </c>
      <c r="D78" s="82" t="s">
        <v>211</v>
      </c>
      <c r="E78" s="35">
        <f t="shared" si="17"/>
        <v>10722000</v>
      </c>
      <c r="F78" s="43">
        <v>10722000</v>
      </c>
      <c r="G78" s="43"/>
      <c r="H78" s="43"/>
      <c r="I78" s="43"/>
      <c r="J78" s="35">
        <f t="shared" si="18"/>
        <v>0</v>
      </c>
      <c r="K78" s="44"/>
      <c r="L78" s="48"/>
      <c r="M78" s="48"/>
      <c r="N78" s="48"/>
      <c r="O78" s="48"/>
      <c r="P78" s="35">
        <f t="shared" si="19"/>
        <v>10722000</v>
      </c>
      <c r="Q78" s="19"/>
      <c r="R78" s="46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</row>
    <row r="79" spans="1:80" s="62" customFormat="1" ht="112.2" hidden="1" customHeight="1" x14ac:dyDescent="0.4">
      <c r="A79" s="77" t="s">
        <v>212</v>
      </c>
      <c r="B79" s="77" t="s">
        <v>213</v>
      </c>
      <c r="C79" s="77" t="s">
        <v>37</v>
      </c>
      <c r="D79" s="80" t="s">
        <v>214</v>
      </c>
      <c r="E79" s="83">
        <f t="shared" si="17"/>
        <v>0</v>
      </c>
      <c r="F79" s="84"/>
      <c r="G79" s="84"/>
      <c r="H79" s="84"/>
      <c r="I79" s="85"/>
      <c r="J79" s="35">
        <f t="shared" si="18"/>
        <v>0</v>
      </c>
      <c r="K79" s="48"/>
      <c r="L79" s="45"/>
      <c r="M79" s="43"/>
      <c r="N79" s="43"/>
      <c r="O79" s="48"/>
      <c r="P79" s="35">
        <f t="shared" si="19"/>
        <v>0</v>
      </c>
      <c r="Q79" s="19"/>
      <c r="R79" s="46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</row>
    <row r="80" spans="1:80" s="62" customFormat="1" ht="48.6" customHeight="1" x14ac:dyDescent="0.35">
      <c r="A80" s="33" t="s">
        <v>215</v>
      </c>
      <c r="B80" s="33" t="s">
        <v>216</v>
      </c>
      <c r="C80" s="49" t="s">
        <v>37</v>
      </c>
      <c r="D80" s="86" t="s">
        <v>217</v>
      </c>
      <c r="E80" s="35">
        <f t="shared" ref="E80:O80" si="20">SUM(E81:E83)</f>
        <v>4254200</v>
      </c>
      <c r="F80" s="35">
        <f t="shared" si="20"/>
        <v>4254200</v>
      </c>
      <c r="G80" s="35">
        <f t="shared" si="20"/>
        <v>0</v>
      </c>
      <c r="H80" s="35">
        <f t="shared" si="20"/>
        <v>0</v>
      </c>
      <c r="I80" s="35">
        <f t="shared" si="20"/>
        <v>0</v>
      </c>
      <c r="J80" s="35">
        <f t="shared" si="20"/>
        <v>0</v>
      </c>
      <c r="K80" s="35">
        <f t="shared" si="20"/>
        <v>0</v>
      </c>
      <c r="L80" s="35">
        <f t="shared" si="20"/>
        <v>0</v>
      </c>
      <c r="M80" s="35">
        <f t="shared" si="20"/>
        <v>0</v>
      </c>
      <c r="N80" s="35">
        <f t="shared" si="20"/>
        <v>0</v>
      </c>
      <c r="O80" s="35">
        <f t="shared" si="20"/>
        <v>0</v>
      </c>
      <c r="P80" s="35">
        <f t="shared" si="19"/>
        <v>4254200</v>
      </c>
      <c r="Q80" s="19"/>
      <c r="R80" s="46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  <c r="BZ80" s="61"/>
      <c r="CA80" s="61"/>
      <c r="CB80" s="61"/>
    </row>
    <row r="81" spans="1:80" s="62" customFormat="1" ht="51" customHeight="1" x14ac:dyDescent="0.35">
      <c r="A81" s="77"/>
      <c r="B81" s="77"/>
      <c r="C81" s="58"/>
      <c r="D81" s="87" t="s">
        <v>218</v>
      </c>
      <c r="E81" s="35">
        <f>F81+I81</f>
        <v>2160000</v>
      </c>
      <c r="F81" s="43">
        <v>2160000</v>
      </c>
      <c r="G81" s="43"/>
      <c r="H81" s="43"/>
      <c r="I81" s="48"/>
      <c r="J81" s="35">
        <f>L81+O81</f>
        <v>0</v>
      </c>
      <c r="K81" s="48"/>
      <c r="L81" s="45"/>
      <c r="M81" s="43"/>
      <c r="N81" s="43"/>
      <c r="O81" s="48"/>
      <c r="P81" s="35">
        <f t="shared" si="19"/>
        <v>2160000</v>
      </c>
      <c r="Q81" s="19"/>
      <c r="R81" s="46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</row>
    <row r="82" spans="1:80" s="62" customFormat="1" ht="68.400000000000006" customHeight="1" x14ac:dyDescent="0.35">
      <c r="A82" s="77"/>
      <c r="B82" s="77"/>
      <c r="C82" s="58"/>
      <c r="D82" s="87" t="s">
        <v>219</v>
      </c>
      <c r="E82" s="35">
        <f>F82+I82</f>
        <v>800000</v>
      </c>
      <c r="F82" s="43">
        <v>800000</v>
      </c>
      <c r="G82" s="43"/>
      <c r="H82" s="43"/>
      <c r="I82" s="48"/>
      <c r="J82" s="35">
        <f>L82+O82</f>
        <v>0</v>
      </c>
      <c r="K82" s="48"/>
      <c r="L82" s="45"/>
      <c r="M82" s="43"/>
      <c r="N82" s="43"/>
      <c r="O82" s="48"/>
      <c r="P82" s="35">
        <f t="shared" si="19"/>
        <v>800000</v>
      </c>
      <c r="Q82" s="19"/>
      <c r="R82" s="46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</row>
    <row r="83" spans="1:80" s="62" customFormat="1" ht="45.6" customHeight="1" x14ac:dyDescent="0.35">
      <c r="A83" s="77"/>
      <c r="B83" s="77"/>
      <c r="C83" s="58"/>
      <c r="D83" s="87" t="s">
        <v>220</v>
      </c>
      <c r="E83" s="35">
        <f>F83+I83</f>
        <v>1294200</v>
      </c>
      <c r="F83" s="43">
        <v>1294200</v>
      </c>
      <c r="G83" s="43"/>
      <c r="H83" s="43"/>
      <c r="I83" s="48"/>
      <c r="J83" s="35">
        <f>L83+O83</f>
        <v>0</v>
      </c>
      <c r="K83" s="48"/>
      <c r="L83" s="45"/>
      <c r="M83" s="43"/>
      <c r="N83" s="43"/>
      <c r="O83" s="48"/>
      <c r="P83" s="35">
        <f t="shared" si="19"/>
        <v>1294200</v>
      </c>
      <c r="Q83" s="19"/>
      <c r="R83" s="46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</row>
    <row r="84" spans="1:80" s="62" customFormat="1" ht="42" customHeight="1" x14ac:dyDescent="0.4">
      <c r="A84" s="33" t="s">
        <v>221</v>
      </c>
      <c r="B84" s="33"/>
      <c r="C84" s="33"/>
      <c r="D84" s="72" t="s">
        <v>222</v>
      </c>
      <c r="E84" s="35">
        <f t="shared" ref="E84:O84" si="21">E85</f>
        <v>40239400</v>
      </c>
      <c r="F84" s="35">
        <f t="shared" si="21"/>
        <v>40239400</v>
      </c>
      <c r="G84" s="35">
        <f t="shared" si="21"/>
        <v>22989600</v>
      </c>
      <c r="H84" s="35">
        <f t="shared" si="21"/>
        <v>5370300</v>
      </c>
      <c r="I84" s="35">
        <f t="shared" si="21"/>
        <v>0</v>
      </c>
      <c r="J84" s="35">
        <f t="shared" si="21"/>
        <v>0</v>
      </c>
      <c r="K84" s="35">
        <f t="shared" si="21"/>
        <v>0</v>
      </c>
      <c r="L84" s="35">
        <f t="shared" si="21"/>
        <v>0</v>
      </c>
      <c r="M84" s="35">
        <f t="shared" si="21"/>
        <v>0</v>
      </c>
      <c r="N84" s="35">
        <f t="shared" si="21"/>
        <v>0</v>
      </c>
      <c r="O84" s="35">
        <f t="shared" si="21"/>
        <v>0</v>
      </c>
      <c r="P84" s="35">
        <f t="shared" si="19"/>
        <v>40239400</v>
      </c>
      <c r="Q84" s="73"/>
      <c r="R84" s="37"/>
      <c r="S84" s="38">
        <f>E84+K84</f>
        <v>40239400</v>
      </c>
      <c r="T84" s="19"/>
      <c r="U84" s="73"/>
      <c r="V84" s="73"/>
      <c r="W84" s="73"/>
      <c r="X84" s="73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</row>
    <row r="85" spans="1:80" s="62" customFormat="1" ht="45" customHeight="1" x14ac:dyDescent="0.4">
      <c r="A85" s="33" t="s">
        <v>223</v>
      </c>
      <c r="B85" s="33"/>
      <c r="C85" s="33"/>
      <c r="D85" s="72" t="s">
        <v>222</v>
      </c>
      <c r="E85" s="35">
        <f t="shared" ref="E85:P85" si="22">E86+E87+E88</f>
        <v>40239400</v>
      </c>
      <c r="F85" s="35">
        <f t="shared" si="22"/>
        <v>40239400</v>
      </c>
      <c r="G85" s="35">
        <f t="shared" si="22"/>
        <v>22989600</v>
      </c>
      <c r="H85" s="35">
        <f t="shared" si="22"/>
        <v>5370300</v>
      </c>
      <c r="I85" s="35">
        <f t="shared" si="22"/>
        <v>0</v>
      </c>
      <c r="J85" s="35">
        <f t="shared" si="22"/>
        <v>0</v>
      </c>
      <c r="K85" s="35">
        <f t="shared" si="22"/>
        <v>0</v>
      </c>
      <c r="L85" s="35">
        <f t="shared" si="22"/>
        <v>0</v>
      </c>
      <c r="M85" s="35">
        <f t="shared" si="22"/>
        <v>0</v>
      </c>
      <c r="N85" s="35">
        <f t="shared" si="22"/>
        <v>0</v>
      </c>
      <c r="O85" s="35">
        <f t="shared" si="22"/>
        <v>0</v>
      </c>
      <c r="P85" s="35">
        <f t="shared" si="22"/>
        <v>40239400</v>
      </c>
      <c r="Q85" s="73"/>
      <c r="R85" s="76"/>
      <c r="S85" s="73"/>
      <c r="T85" s="19"/>
      <c r="U85" s="73"/>
      <c r="V85" s="73"/>
      <c r="W85" s="73"/>
      <c r="X85" s="73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</row>
    <row r="86" spans="1:80" s="62" customFormat="1" ht="90.75" customHeight="1" x14ac:dyDescent="0.35">
      <c r="A86" s="77" t="s">
        <v>224</v>
      </c>
      <c r="B86" s="77" t="s">
        <v>225</v>
      </c>
      <c r="C86" s="77" t="s">
        <v>123</v>
      </c>
      <c r="D86" s="87" t="s">
        <v>226</v>
      </c>
      <c r="E86" s="35">
        <f>F86+I86</f>
        <v>19098700</v>
      </c>
      <c r="F86" s="43">
        <v>19098700</v>
      </c>
      <c r="G86" s="43">
        <v>11000000</v>
      </c>
      <c r="H86" s="43">
        <v>2424300</v>
      </c>
      <c r="I86" s="43"/>
      <c r="J86" s="35">
        <f>L86+O86</f>
        <v>0</v>
      </c>
      <c r="K86" s="44"/>
      <c r="L86" s="45"/>
      <c r="M86" s="43"/>
      <c r="N86" s="43"/>
      <c r="O86" s="43"/>
      <c r="P86" s="35">
        <f>E86+J86</f>
        <v>19098700</v>
      </c>
      <c r="Q86" s="19"/>
      <c r="R86" s="46"/>
      <c r="S86" s="19"/>
      <c r="T86" s="19"/>
      <c r="U86" s="19"/>
      <c r="V86" s="19"/>
      <c r="W86" s="19"/>
      <c r="X86" s="19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</row>
    <row r="87" spans="1:80" s="62" customFormat="1" ht="51.6" customHeight="1" x14ac:dyDescent="0.35">
      <c r="A87" s="77" t="s">
        <v>227</v>
      </c>
      <c r="B87" s="77" t="s">
        <v>228</v>
      </c>
      <c r="C87" s="77" t="s">
        <v>123</v>
      </c>
      <c r="D87" s="87" t="s">
        <v>229</v>
      </c>
      <c r="E87" s="35">
        <f>F87+I87</f>
        <v>100000</v>
      </c>
      <c r="F87" s="43">
        <v>100000</v>
      </c>
      <c r="G87" s="43"/>
      <c r="H87" s="43"/>
      <c r="I87" s="43"/>
      <c r="J87" s="35">
        <f>L87+O87</f>
        <v>0</v>
      </c>
      <c r="K87" s="44"/>
      <c r="L87" s="45"/>
      <c r="M87" s="43"/>
      <c r="N87" s="43"/>
      <c r="O87" s="43"/>
      <c r="P87" s="35">
        <f>E87+J87</f>
        <v>100000</v>
      </c>
      <c r="Q87" s="19"/>
      <c r="R87" s="46"/>
      <c r="S87" s="19"/>
      <c r="T87" s="19"/>
      <c r="U87" s="19"/>
      <c r="V87" s="19"/>
      <c r="W87" s="19"/>
      <c r="X87" s="19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</row>
    <row r="88" spans="1:80" s="62" customFormat="1" ht="43.2" customHeight="1" x14ac:dyDescent="0.4">
      <c r="A88" s="77" t="s">
        <v>230</v>
      </c>
      <c r="B88" s="88">
        <v>3241</v>
      </c>
      <c r="C88" s="77" t="s">
        <v>90</v>
      </c>
      <c r="D88" s="82" t="s">
        <v>208</v>
      </c>
      <c r="E88" s="35">
        <f>F88+I88</f>
        <v>21040700</v>
      </c>
      <c r="F88" s="43">
        <v>21040700</v>
      </c>
      <c r="G88" s="43">
        <v>11989600</v>
      </c>
      <c r="H88" s="43">
        <v>2946000</v>
      </c>
      <c r="I88" s="43"/>
      <c r="J88" s="35">
        <f>L88+O88</f>
        <v>0</v>
      </c>
      <c r="K88" s="44"/>
      <c r="L88" s="45"/>
      <c r="M88" s="43"/>
      <c r="N88" s="43"/>
      <c r="O88" s="43"/>
      <c r="P88" s="35">
        <f>E88+J88</f>
        <v>21040700</v>
      </c>
      <c r="Q88" s="19"/>
      <c r="R88" s="46"/>
      <c r="S88" s="19"/>
      <c r="T88" s="19"/>
      <c r="U88" s="19"/>
      <c r="V88" s="19"/>
      <c r="W88" s="19"/>
      <c r="X88" s="19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</row>
    <row r="89" spans="1:80" s="62" customFormat="1" ht="48.6" customHeight="1" x14ac:dyDescent="0.35">
      <c r="A89" s="33" t="s">
        <v>231</v>
      </c>
      <c r="B89" s="33"/>
      <c r="C89" s="33"/>
      <c r="D89" s="54" t="s">
        <v>232</v>
      </c>
      <c r="E89" s="35">
        <f>E90</f>
        <v>214965300</v>
      </c>
      <c r="F89" s="35">
        <f>F90</f>
        <v>214965300</v>
      </c>
      <c r="G89" s="35">
        <f>G90</f>
        <v>60648400</v>
      </c>
      <c r="H89" s="35">
        <f>H90</f>
        <v>9338000</v>
      </c>
      <c r="I89" s="35">
        <f>I90</f>
        <v>0</v>
      </c>
      <c r="J89" s="35">
        <f>L89+O89</f>
        <v>4400100</v>
      </c>
      <c r="K89" s="35">
        <f>K90</f>
        <v>300000</v>
      </c>
      <c r="L89" s="35">
        <f>L90</f>
        <v>3750900</v>
      </c>
      <c r="M89" s="35">
        <f>M90</f>
        <v>729800</v>
      </c>
      <c r="N89" s="35">
        <f>N90</f>
        <v>0</v>
      </c>
      <c r="O89" s="35">
        <f>O90</f>
        <v>649200</v>
      </c>
      <c r="P89" s="35">
        <f>E89+J89</f>
        <v>219365400</v>
      </c>
      <c r="Q89" s="19"/>
      <c r="R89" s="37"/>
      <c r="S89" s="38">
        <f>E89+K89</f>
        <v>215265300</v>
      </c>
      <c r="T89" s="19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</row>
    <row r="90" spans="1:80" s="62" customFormat="1" ht="52.95" customHeight="1" x14ac:dyDescent="0.3">
      <c r="A90" s="33" t="s">
        <v>233</v>
      </c>
      <c r="B90" s="33"/>
      <c r="C90" s="33"/>
      <c r="D90" s="54" t="s">
        <v>232</v>
      </c>
      <c r="E90" s="35">
        <f t="shared" ref="E90:P90" si="23">E91+E94+E95+E96+E97+E98+E99+E100</f>
        <v>214965300</v>
      </c>
      <c r="F90" s="35">
        <f t="shared" si="23"/>
        <v>214965300</v>
      </c>
      <c r="G90" s="35">
        <f t="shared" si="23"/>
        <v>60648400</v>
      </c>
      <c r="H90" s="35">
        <f t="shared" si="23"/>
        <v>9338000</v>
      </c>
      <c r="I90" s="35">
        <f t="shared" si="23"/>
        <v>0</v>
      </c>
      <c r="J90" s="35">
        <f t="shared" si="23"/>
        <v>4400100</v>
      </c>
      <c r="K90" s="35">
        <f t="shared" si="23"/>
        <v>300000</v>
      </c>
      <c r="L90" s="35">
        <f t="shared" si="23"/>
        <v>3750900</v>
      </c>
      <c r="M90" s="35">
        <f t="shared" si="23"/>
        <v>729800</v>
      </c>
      <c r="N90" s="35">
        <f t="shared" si="23"/>
        <v>0</v>
      </c>
      <c r="O90" s="35">
        <f t="shared" si="23"/>
        <v>649200</v>
      </c>
      <c r="P90" s="35">
        <f t="shared" si="23"/>
        <v>219365400</v>
      </c>
      <c r="Q90" s="19"/>
      <c r="R90" s="37"/>
      <c r="S90" s="19"/>
      <c r="T90" s="19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</row>
    <row r="91" spans="1:80" s="62" customFormat="1" ht="38.4" customHeight="1" x14ac:dyDescent="0.35">
      <c r="A91" s="58" t="s">
        <v>234</v>
      </c>
      <c r="B91" s="58" t="s">
        <v>100</v>
      </c>
      <c r="C91" s="58"/>
      <c r="D91" s="68" t="s">
        <v>101</v>
      </c>
      <c r="E91" s="35">
        <f t="shared" ref="E91:E100" si="24">F91+I91</f>
        <v>60483100</v>
      </c>
      <c r="F91" s="43">
        <f>F92+F93</f>
        <v>60483100</v>
      </c>
      <c r="G91" s="43">
        <f>G92+G93</f>
        <v>0</v>
      </c>
      <c r="H91" s="43">
        <f>H92+H93</f>
        <v>0</v>
      </c>
      <c r="I91" s="43">
        <f>I92+I93</f>
        <v>0</v>
      </c>
      <c r="J91" s="35">
        <f t="shared" ref="J91:J100" si="25">L91+O91</f>
        <v>890000</v>
      </c>
      <c r="K91" s="43">
        <f>K92+K93</f>
        <v>0</v>
      </c>
      <c r="L91" s="43">
        <f>L92+L93</f>
        <v>890000</v>
      </c>
      <c r="M91" s="43">
        <f>M92+M93</f>
        <v>0</v>
      </c>
      <c r="N91" s="43">
        <f>N92+N93</f>
        <v>0</v>
      </c>
      <c r="O91" s="43">
        <f>O92+O93</f>
        <v>0</v>
      </c>
      <c r="P91" s="35">
        <f t="shared" ref="P91:P101" si="26">E91+J91</f>
        <v>61373100</v>
      </c>
      <c r="Q91" s="19"/>
      <c r="R91" s="46"/>
      <c r="S91" s="19"/>
      <c r="T91" s="19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</row>
    <row r="92" spans="1:80" s="62" customFormat="1" ht="54" customHeight="1" x14ac:dyDescent="0.35">
      <c r="A92" s="58" t="s">
        <v>235</v>
      </c>
      <c r="B92" s="58" t="s">
        <v>103</v>
      </c>
      <c r="C92" s="58" t="s">
        <v>104</v>
      </c>
      <c r="D92" s="68" t="s">
        <v>105</v>
      </c>
      <c r="E92" s="35">
        <f t="shared" si="24"/>
        <v>58058100</v>
      </c>
      <c r="F92" s="43">
        <v>58058100</v>
      </c>
      <c r="G92" s="48"/>
      <c r="H92" s="48"/>
      <c r="I92" s="48"/>
      <c r="J92" s="35">
        <f t="shared" si="25"/>
        <v>890000</v>
      </c>
      <c r="K92" s="44"/>
      <c r="L92" s="45">
        <v>890000</v>
      </c>
      <c r="M92" s="43"/>
      <c r="N92" s="43"/>
      <c r="O92" s="43"/>
      <c r="P92" s="35">
        <f t="shared" si="26"/>
        <v>58948100</v>
      </c>
      <c r="Q92" s="19"/>
      <c r="R92" s="46"/>
      <c r="S92" s="19"/>
      <c r="T92" s="19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</row>
    <row r="93" spans="1:80" s="62" customFormat="1" ht="54" customHeight="1" x14ac:dyDescent="0.35">
      <c r="A93" s="58" t="s">
        <v>236</v>
      </c>
      <c r="B93" s="58" t="s">
        <v>107</v>
      </c>
      <c r="C93" s="58" t="s">
        <v>104</v>
      </c>
      <c r="D93" s="68" t="s">
        <v>108</v>
      </c>
      <c r="E93" s="35">
        <f t="shared" si="24"/>
        <v>2425000</v>
      </c>
      <c r="F93" s="43">
        <v>2425000</v>
      </c>
      <c r="G93" s="48"/>
      <c r="H93" s="48"/>
      <c r="I93" s="48"/>
      <c r="J93" s="35">
        <f t="shared" si="25"/>
        <v>0</v>
      </c>
      <c r="K93" s="44"/>
      <c r="L93" s="45"/>
      <c r="M93" s="43"/>
      <c r="N93" s="43"/>
      <c r="O93" s="43"/>
      <c r="P93" s="35">
        <f t="shared" si="26"/>
        <v>2425000</v>
      </c>
      <c r="Q93" s="19"/>
      <c r="R93" s="46"/>
      <c r="S93" s="19"/>
      <c r="T93" s="19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</row>
    <row r="94" spans="1:80" s="62" customFormat="1" ht="34.200000000000003" customHeight="1" x14ac:dyDescent="0.35">
      <c r="A94" s="77" t="s">
        <v>237</v>
      </c>
      <c r="B94" s="77" t="s">
        <v>238</v>
      </c>
      <c r="C94" s="77" t="s">
        <v>239</v>
      </c>
      <c r="D94" s="60" t="s">
        <v>240</v>
      </c>
      <c r="E94" s="35">
        <f t="shared" si="24"/>
        <v>33621800</v>
      </c>
      <c r="F94" s="43">
        <v>33621800</v>
      </c>
      <c r="G94" s="48"/>
      <c r="H94" s="48"/>
      <c r="I94" s="48"/>
      <c r="J94" s="35">
        <f t="shared" si="25"/>
        <v>0</v>
      </c>
      <c r="K94" s="44"/>
      <c r="L94" s="45"/>
      <c r="M94" s="43"/>
      <c r="N94" s="43"/>
      <c r="O94" s="89"/>
      <c r="P94" s="35">
        <f t="shared" si="26"/>
        <v>33621800</v>
      </c>
      <c r="Q94" s="19"/>
      <c r="R94" s="46"/>
      <c r="S94" s="19"/>
      <c r="T94" s="19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</row>
    <row r="95" spans="1:80" s="62" customFormat="1" ht="68.400000000000006" customHeight="1" x14ac:dyDescent="0.35">
      <c r="A95" s="77" t="s">
        <v>241</v>
      </c>
      <c r="B95" s="77" t="s">
        <v>242</v>
      </c>
      <c r="C95" s="77" t="s">
        <v>243</v>
      </c>
      <c r="D95" s="60" t="s">
        <v>244</v>
      </c>
      <c r="E95" s="35">
        <f t="shared" si="24"/>
        <v>28676300</v>
      </c>
      <c r="F95" s="43">
        <f>28076300+600000</f>
        <v>28676300</v>
      </c>
      <c r="G95" s="48"/>
      <c r="H95" s="48"/>
      <c r="I95" s="48"/>
      <c r="J95" s="35">
        <f t="shared" si="25"/>
        <v>0</v>
      </c>
      <c r="K95" s="44"/>
      <c r="L95" s="45"/>
      <c r="M95" s="43"/>
      <c r="N95" s="43"/>
      <c r="O95" s="89"/>
      <c r="P95" s="35">
        <f t="shared" si="26"/>
        <v>28676300</v>
      </c>
      <c r="Q95" s="19"/>
      <c r="R95" s="46"/>
      <c r="S95" s="19"/>
      <c r="T95" s="19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</row>
    <row r="96" spans="1:80" s="62" customFormat="1" ht="40.200000000000003" customHeight="1" x14ac:dyDescent="0.35">
      <c r="A96" s="77" t="s">
        <v>245</v>
      </c>
      <c r="B96" s="77" t="s">
        <v>246</v>
      </c>
      <c r="C96" s="77" t="s">
        <v>247</v>
      </c>
      <c r="D96" s="60" t="s">
        <v>248</v>
      </c>
      <c r="E96" s="35">
        <f t="shared" si="24"/>
        <v>26520600</v>
      </c>
      <c r="F96" s="43">
        <v>26520600</v>
      </c>
      <c r="G96" s="48">
        <v>19216800</v>
      </c>
      <c r="H96" s="48">
        <v>2776500</v>
      </c>
      <c r="I96" s="48"/>
      <c r="J96" s="35">
        <f t="shared" si="25"/>
        <v>383400</v>
      </c>
      <c r="K96" s="44">
        <v>300000</v>
      </c>
      <c r="L96" s="45">
        <v>79200</v>
      </c>
      <c r="M96" s="43"/>
      <c r="N96" s="43"/>
      <c r="O96" s="43">
        <v>304200</v>
      </c>
      <c r="P96" s="35">
        <f t="shared" si="26"/>
        <v>26904000</v>
      </c>
      <c r="Q96" s="19"/>
      <c r="R96" s="46"/>
      <c r="S96" s="19"/>
      <c r="T96" s="19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</row>
    <row r="97" spans="1:80" s="62" customFormat="1" ht="34.200000000000003" customHeight="1" x14ac:dyDescent="0.35">
      <c r="A97" s="77" t="s">
        <v>249</v>
      </c>
      <c r="B97" s="77" t="s">
        <v>250</v>
      </c>
      <c r="C97" s="77" t="s">
        <v>247</v>
      </c>
      <c r="D97" s="60" t="s">
        <v>251</v>
      </c>
      <c r="E97" s="35">
        <f t="shared" si="24"/>
        <v>55832400</v>
      </c>
      <c r="F97" s="43">
        <v>55832400</v>
      </c>
      <c r="G97" s="48">
        <v>35619400</v>
      </c>
      <c r="H97" s="48">
        <v>6280600</v>
      </c>
      <c r="I97" s="48"/>
      <c r="J97" s="35">
        <f t="shared" si="25"/>
        <v>3108000</v>
      </c>
      <c r="K97" s="44"/>
      <c r="L97" s="45">
        <v>2763000</v>
      </c>
      <c r="M97" s="43">
        <v>729800</v>
      </c>
      <c r="N97" s="43"/>
      <c r="O97" s="43">
        <v>345000</v>
      </c>
      <c r="P97" s="35">
        <f t="shared" si="26"/>
        <v>58940400</v>
      </c>
      <c r="Q97" s="19"/>
      <c r="R97" s="46"/>
      <c r="S97" s="19"/>
      <c r="T97" s="19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</row>
    <row r="98" spans="1:80" s="62" customFormat="1" ht="49.95" customHeight="1" x14ac:dyDescent="0.35">
      <c r="A98" s="77" t="s">
        <v>252</v>
      </c>
      <c r="B98" s="77" t="s">
        <v>253</v>
      </c>
      <c r="C98" s="77" t="s">
        <v>254</v>
      </c>
      <c r="D98" s="60" t="s">
        <v>255</v>
      </c>
      <c r="E98" s="35">
        <f t="shared" si="24"/>
        <v>4813900</v>
      </c>
      <c r="F98" s="43">
        <v>4813900</v>
      </c>
      <c r="G98" s="48">
        <v>3722200</v>
      </c>
      <c r="H98" s="48">
        <v>227000</v>
      </c>
      <c r="I98" s="48"/>
      <c r="J98" s="35">
        <f t="shared" si="25"/>
        <v>18700</v>
      </c>
      <c r="K98" s="44"/>
      <c r="L98" s="45">
        <v>18700</v>
      </c>
      <c r="M98" s="43"/>
      <c r="N98" s="43"/>
      <c r="O98" s="43"/>
      <c r="P98" s="35">
        <f t="shared" si="26"/>
        <v>4832600</v>
      </c>
      <c r="Q98" s="19"/>
      <c r="R98" s="46"/>
      <c r="S98" s="19"/>
      <c r="T98" s="19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</row>
    <row r="99" spans="1:80" s="62" customFormat="1" ht="48.6" customHeight="1" x14ac:dyDescent="0.35">
      <c r="A99" s="77" t="s">
        <v>256</v>
      </c>
      <c r="B99" s="77" t="s">
        <v>257</v>
      </c>
      <c r="C99" s="77" t="s">
        <v>258</v>
      </c>
      <c r="D99" s="60" t="s">
        <v>259</v>
      </c>
      <c r="E99" s="35">
        <f t="shared" si="24"/>
        <v>3817200</v>
      </c>
      <c r="F99" s="43">
        <v>3817200</v>
      </c>
      <c r="G99" s="44">
        <v>2090000</v>
      </c>
      <c r="H99" s="44">
        <v>53900</v>
      </c>
      <c r="I99" s="44"/>
      <c r="J99" s="35">
        <f t="shared" si="25"/>
        <v>0</v>
      </c>
      <c r="K99" s="44"/>
      <c r="L99" s="45"/>
      <c r="M99" s="43"/>
      <c r="N99" s="43"/>
      <c r="O99" s="43"/>
      <c r="P99" s="35">
        <f t="shared" si="26"/>
        <v>3817200</v>
      </c>
      <c r="Q99" s="19"/>
      <c r="R99" s="46"/>
      <c r="S99" s="19"/>
      <c r="T99" s="19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</row>
    <row r="100" spans="1:80" s="62" customFormat="1" ht="31.2" customHeight="1" x14ac:dyDescent="0.35">
      <c r="A100" s="77" t="s">
        <v>260</v>
      </c>
      <c r="B100" s="77" t="s">
        <v>261</v>
      </c>
      <c r="C100" s="77" t="s">
        <v>258</v>
      </c>
      <c r="D100" s="60" t="s">
        <v>262</v>
      </c>
      <c r="E100" s="35">
        <f t="shared" si="24"/>
        <v>1200000</v>
      </c>
      <c r="F100" s="43">
        <f>800000+400000</f>
        <v>1200000</v>
      </c>
      <c r="G100" s="48"/>
      <c r="H100" s="48"/>
      <c r="I100" s="48"/>
      <c r="J100" s="35">
        <f t="shared" si="25"/>
        <v>0</v>
      </c>
      <c r="K100" s="44"/>
      <c r="L100" s="44"/>
      <c r="M100" s="48"/>
      <c r="N100" s="48"/>
      <c r="O100" s="44"/>
      <c r="P100" s="35">
        <f t="shared" si="26"/>
        <v>1200000</v>
      </c>
      <c r="Q100" s="19"/>
      <c r="R100" s="46"/>
      <c r="S100" s="19"/>
      <c r="T100" s="19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</row>
    <row r="101" spans="1:80" s="62" customFormat="1" ht="44.4" customHeight="1" x14ac:dyDescent="0.35">
      <c r="A101" s="33" t="s">
        <v>263</v>
      </c>
      <c r="B101" s="33"/>
      <c r="C101" s="33"/>
      <c r="D101" s="72" t="s">
        <v>264</v>
      </c>
      <c r="E101" s="35">
        <f t="shared" ref="E101:O101" si="27">E102</f>
        <v>122259300</v>
      </c>
      <c r="F101" s="35">
        <f t="shared" si="27"/>
        <v>122259300</v>
      </c>
      <c r="G101" s="35">
        <f t="shared" si="27"/>
        <v>54418900</v>
      </c>
      <c r="H101" s="35">
        <f t="shared" si="27"/>
        <v>3132000</v>
      </c>
      <c r="I101" s="35">
        <f t="shared" si="27"/>
        <v>0</v>
      </c>
      <c r="J101" s="35">
        <f t="shared" si="27"/>
        <v>700000</v>
      </c>
      <c r="K101" s="35">
        <f t="shared" si="27"/>
        <v>0</v>
      </c>
      <c r="L101" s="35">
        <f t="shared" si="27"/>
        <v>700000</v>
      </c>
      <c r="M101" s="35">
        <f t="shared" si="27"/>
        <v>0</v>
      </c>
      <c r="N101" s="35">
        <f t="shared" si="27"/>
        <v>90000</v>
      </c>
      <c r="O101" s="35">
        <f t="shared" si="27"/>
        <v>0</v>
      </c>
      <c r="P101" s="35">
        <f t="shared" si="26"/>
        <v>122959300</v>
      </c>
      <c r="Q101" s="61"/>
      <c r="R101" s="37"/>
      <c r="S101" s="38">
        <f>E101+K101</f>
        <v>122259300</v>
      </c>
      <c r="T101" s="19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</row>
    <row r="102" spans="1:80" s="62" customFormat="1" ht="51.6" customHeight="1" x14ac:dyDescent="0.35">
      <c r="A102" s="33" t="s">
        <v>265</v>
      </c>
      <c r="B102" s="33"/>
      <c r="C102" s="33"/>
      <c r="D102" s="72" t="s">
        <v>264</v>
      </c>
      <c r="E102" s="35">
        <f t="shared" ref="E102:E115" si="28">F102+I102</f>
        <v>122259300</v>
      </c>
      <c r="F102" s="63">
        <f t="shared" ref="F102:P102" si="29">SUM(F103:F115)</f>
        <v>122259300</v>
      </c>
      <c r="G102" s="63">
        <f t="shared" si="29"/>
        <v>54418900</v>
      </c>
      <c r="H102" s="63">
        <f t="shared" si="29"/>
        <v>3132000</v>
      </c>
      <c r="I102" s="63">
        <f t="shared" si="29"/>
        <v>0</v>
      </c>
      <c r="J102" s="63">
        <f t="shared" si="29"/>
        <v>700000</v>
      </c>
      <c r="K102" s="63">
        <f t="shared" si="29"/>
        <v>0</v>
      </c>
      <c r="L102" s="63">
        <f t="shared" si="29"/>
        <v>700000</v>
      </c>
      <c r="M102" s="63">
        <f t="shared" si="29"/>
        <v>0</v>
      </c>
      <c r="N102" s="63">
        <f t="shared" si="29"/>
        <v>90000</v>
      </c>
      <c r="O102" s="63">
        <f t="shared" si="29"/>
        <v>0</v>
      </c>
      <c r="P102" s="63">
        <f t="shared" si="29"/>
        <v>122959300</v>
      </c>
      <c r="Q102" s="61"/>
      <c r="R102" s="46"/>
      <c r="S102" s="61"/>
      <c r="T102" s="19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</row>
    <row r="103" spans="1:80" s="62" customFormat="1" ht="51.6" customHeight="1" x14ac:dyDescent="0.35">
      <c r="A103" s="77" t="s">
        <v>266</v>
      </c>
      <c r="B103" s="77" t="s">
        <v>267</v>
      </c>
      <c r="C103" s="77" t="s">
        <v>268</v>
      </c>
      <c r="D103" s="90" t="s">
        <v>269</v>
      </c>
      <c r="E103" s="35">
        <f t="shared" si="28"/>
        <v>6700000</v>
      </c>
      <c r="F103" s="45">
        <v>6700000</v>
      </c>
      <c r="G103" s="45"/>
      <c r="H103" s="45"/>
      <c r="I103" s="45"/>
      <c r="J103" s="35">
        <f t="shared" ref="J103:J113" si="30">L103+O103</f>
        <v>0</v>
      </c>
      <c r="K103" s="44"/>
      <c r="L103" s="45"/>
      <c r="M103" s="45"/>
      <c r="N103" s="45"/>
      <c r="O103" s="45"/>
      <c r="P103" s="35">
        <f t="shared" ref="P103:P116" si="31">E103+J103</f>
        <v>6700000</v>
      </c>
      <c r="Q103" s="61"/>
      <c r="R103" s="46"/>
      <c r="S103" s="61"/>
      <c r="T103" s="19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</row>
    <row r="104" spans="1:80" s="62" customFormat="1" ht="49.95" customHeight="1" x14ac:dyDescent="0.35">
      <c r="A104" s="77" t="s">
        <v>270</v>
      </c>
      <c r="B104" s="77" t="s">
        <v>271</v>
      </c>
      <c r="C104" s="77" t="s">
        <v>268</v>
      </c>
      <c r="D104" s="90" t="s">
        <v>272</v>
      </c>
      <c r="E104" s="35">
        <f t="shared" si="28"/>
        <v>1400000</v>
      </c>
      <c r="F104" s="45">
        <v>1400000</v>
      </c>
      <c r="G104" s="45"/>
      <c r="H104" s="45"/>
      <c r="I104" s="45"/>
      <c r="J104" s="35">
        <f t="shared" si="30"/>
        <v>0</v>
      </c>
      <c r="K104" s="44"/>
      <c r="L104" s="45"/>
      <c r="M104" s="45"/>
      <c r="N104" s="45"/>
      <c r="O104" s="45"/>
      <c r="P104" s="35">
        <f t="shared" si="31"/>
        <v>1400000</v>
      </c>
      <c r="Q104" s="61"/>
      <c r="R104" s="46"/>
      <c r="S104" s="61"/>
      <c r="T104" s="19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</row>
    <row r="105" spans="1:80" s="62" customFormat="1" ht="52.95" customHeight="1" x14ac:dyDescent="0.35">
      <c r="A105" s="77" t="s">
        <v>273</v>
      </c>
      <c r="B105" s="77" t="s">
        <v>274</v>
      </c>
      <c r="C105" s="77" t="s">
        <v>268</v>
      </c>
      <c r="D105" s="91" t="s">
        <v>275</v>
      </c>
      <c r="E105" s="35">
        <f t="shared" si="28"/>
        <v>5439600</v>
      </c>
      <c r="F105" s="45">
        <v>5439600</v>
      </c>
      <c r="G105" s="45">
        <v>4260000</v>
      </c>
      <c r="H105" s="45">
        <v>99000</v>
      </c>
      <c r="I105" s="45"/>
      <c r="J105" s="35">
        <f t="shared" si="30"/>
        <v>0</v>
      </c>
      <c r="K105" s="44"/>
      <c r="L105" s="45"/>
      <c r="M105" s="45"/>
      <c r="N105" s="45"/>
      <c r="O105" s="45"/>
      <c r="P105" s="35">
        <f t="shared" si="31"/>
        <v>5439600</v>
      </c>
      <c r="Q105" s="61"/>
      <c r="R105" s="46"/>
      <c r="S105" s="61"/>
      <c r="T105" s="19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</row>
    <row r="106" spans="1:80" s="62" customFormat="1" ht="51.6" customHeight="1" x14ac:dyDescent="0.35">
      <c r="A106" s="77" t="s">
        <v>276</v>
      </c>
      <c r="B106" s="77" t="s">
        <v>277</v>
      </c>
      <c r="C106" s="77" t="s">
        <v>268</v>
      </c>
      <c r="D106" s="91" t="s">
        <v>278</v>
      </c>
      <c r="E106" s="35">
        <f t="shared" si="28"/>
        <v>90000</v>
      </c>
      <c r="F106" s="45">
        <v>90000</v>
      </c>
      <c r="G106" s="45"/>
      <c r="H106" s="45"/>
      <c r="I106" s="45"/>
      <c r="J106" s="35">
        <f t="shared" si="30"/>
        <v>0</v>
      </c>
      <c r="K106" s="44"/>
      <c r="L106" s="45"/>
      <c r="M106" s="45"/>
      <c r="N106" s="45"/>
      <c r="O106" s="45"/>
      <c r="P106" s="35">
        <f t="shared" si="31"/>
        <v>90000</v>
      </c>
      <c r="Q106" s="61"/>
      <c r="R106" s="46"/>
      <c r="S106" s="61"/>
      <c r="T106" s="19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</row>
    <row r="107" spans="1:80" s="62" customFormat="1" ht="51" customHeight="1" x14ac:dyDescent="0.35">
      <c r="A107" s="77" t="s">
        <v>279</v>
      </c>
      <c r="B107" s="77" t="s">
        <v>280</v>
      </c>
      <c r="C107" s="77" t="s">
        <v>268</v>
      </c>
      <c r="D107" s="52" t="s">
        <v>281</v>
      </c>
      <c r="E107" s="35">
        <f t="shared" si="28"/>
        <v>59035300</v>
      </c>
      <c r="F107" s="45">
        <v>59035300</v>
      </c>
      <c r="G107" s="45">
        <v>43426600</v>
      </c>
      <c r="H107" s="45">
        <v>2925700</v>
      </c>
      <c r="I107" s="45"/>
      <c r="J107" s="35">
        <f t="shared" si="30"/>
        <v>700000</v>
      </c>
      <c r="K107" s="44"/>
      <c r="L107" s="45">
        <v>700000</v>
      </c>
      <c r="M107" s="45"/>
      <c r="N107" s="45">
        <v>90000</v>
      </c>
      <c r="O107" s="45"/>
      <c r="P107" s="35">
        <f t="shared" si="31"/>
        <v>59735300</v>
      </c>
      <c r="Q107" s="61"/>
      <c r="R107" s="46"/>
      <c r="S107" s="61"/>
      <c r="T107" s="19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</row>
    <row r="108" spans="1:80" s="62" customFormat="1" ht="51" customHeight="1" x14ac:dyDescent="0.35">
      <c r="A108" s="77" t="s">
        <v>282</v>
      </c>
      <c r="B108" s="77" t="s">
        <v>283</v>
      </c>
      <c r="C108" s="77" t="s">
        <v>268</v>
      </c>
      <c r="D108" s="52" t="s">
        <v>284</v>
      </c>
      <c r="E108" s="35">
        <f t="shared" si="28"/>
        <v>19398400</v>
      </c>
      <c r="F108" s="45">
        <v>19398400</v>
      </c>
      <c r="G108" s="45"/>
      <c r="H108" s="45"/>
      <c r="I108" s="45"/>
      <c r="J108" s="35">
        <f t="shared" si="30"/>
        <v>0</v>
      </c>
      <c r="K108" s="44"/>
      <c r="L108" s="45"/>
      <c r="M108" s="45"/>
      <c r="N108" s="45"/>
      <c r="O108" s="45"/>
      <c r="P108" s="35">
        <f t="shared" si="31"/>
        <v>19398400</v>
      </c>
      <c r="Q108" s="61"/>
      <c r="R108" s="46"/>
      <c r="S108" s="61"/>
      <c r="T108" s="19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</row>
    <row r="109" spans="1:80" s="62" customFormat="1" ht="48" customHeight="1" x14ac:dyDescent="0.35">
      <c r="A109" s="77" t="s">
        <v>285</v>
      </c>
      <c r="B109" s="77" t="s">
        <v>286</v>
      </c>
      <c r="C109" s="77" t="s">
        <v>268</v>
      </c>
      <c r="D109" s="79" t="s">
        <v>287</v>
      </c>
      <c r="E109" s="35">
        <f t="shared" si="28"/>
        <v>9794300</v>
      </c>
      <c r="F109" s="45">
        <v>9794300</v>
      </c>
      <c r="G109" s="45">
        <v>5785500</v>
      </c>
      <c r="H109" s="45">
        <v>72200</v>
      </c>
      <c r="I109" s="45"/>
      <c r="J109" s="35">
        <f t="shared" si="30"/>
        <v>0</v>
      </c>
      <c r="K109" s="44"/>
      <c r="L109" s="45"/>
      <c r="M109" s="45"/>
      <c r="N109" s="45"/>
      <c r="O109" s="45"/>
      <c r="P109" s="35">
        <f t="shared" si="31"/>
        <v>9794300</v>
      </c>
      <c r="Q109" s="61"/>
      <c r="R109" s="46"/>
      <c r="S109" s="61"/>
      <c r="T109" s="19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  <c r="BZ109" s="61"/>
      <c r="CA109" s="61"/>
      <c r="CB109" s="61"/>
    </row>
    <row r="110" spans="1:80" s="62" customFormat="1" ht="35.4" customHeight="1" x14ac:dyDescent="0.35">
      <c r="A110" s="77" t="s">
        <v>288</v>
      </c>
      <c r="B110" s="77" t="s">
        <v>289</v>
      </c>
      <c r="C110" s="58" t="s">
        <v>268</v>
      </c>
      <c r="D110" s="92" t="s">
        <v>290</v>
      </c>
      <c r="E110" s="35">
        <f t="shared" si="28"/>
        <v>5932600</v>
      </c>
      <c r="F110" s="45">
        <v>5932600</v>
      </c>
      <c r="G110" s="45"/>
      <c r="H110" s="44"/>
      <c r="I110" s="44"/>
      <c r="J110" s="35">
        <f t="shared" si="30"/>
        <v>0</v>
      </c>
      <c r="K110" s="44"/>
      <c r="L110" s="44"/>
      <c r="M110" s="44"/>
      <c r="N110" s="44"/>
      <c r="O110" s="44"/>
      <c r="P110" s="35">
        <f t="shared" si="31"/>
        <v>5932600</v>
      </c>
      <c r="Q110" s="61"/>
      <c r="R110" s="46"/>
      <c r="S110" s="61"/>
      <c r="T110" s="19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  <c r="BZ110" s="61"/>
      <c r="CA110" s="61"/>
      <c r="CB110" s="61"/>
    </row>
    <row r="111" spans="1:80" s="62" customFormat="1" ht="68.400000000000006" customHeight="1" x14ac:dyDescent="0.35">
      <c r="A111" s="77" t="s">
        <v>291</v>
      </c>
      <c r="B111" s="77" t="s">
        <v>292</v>
      </c>
      <c r="C111" s="58" t="s">
        <v>268</v>
      </c>
      <c r="D111" s="92" t="s">
        <v>293</v>
      </c>
      <c r="E111" s="35">
        <f t="shared" si="28"/>
        <v>1324300</v>
      </c>
      <c r="F111" s="45">
        <v>1324300</v>
      </c>
      <c r="G111" s="45"/>
      <c r="H111" s="45"/>
      <c r="I111" s="45"/>
      <c r="J111" s="35">
        <f t="shared" si="30"/>
        <v>0</v>
      </c>
      <c r="K111" s="44"/>
      <c r="L111" s="45"/>
      <c r="M111" s="45"/>
      <c r="N111" s="45"/>
      <c r="O111" s="45"/>
      <c r="P111" s="35">
        <f t="shared" si="31"/>
        <v>1324300</v>
      </c>
      <c r="Q111" s="61"/>
      <c r="R111" s="46"/>
      <c r="S111" s="61"/>
      <c r="T111" s="19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</row>
    <row r="112" spans="1:80" s="62" customFormat="1" ht="68.400000000000006" customHeight="1" x14ac:dyDescent="0.35">
      <c r="A112" s="77" t="s">
        <v>294</v>
      </c>
      <c r="B112" s="93" t="s">
        <v>295</v>
      </c>
      <c r="C112" s="58" t="s">
        <v>268</v>
      </c>
      <c r="D112" s="79" t="s">
        <v>296</v>
      </c>
      <c r="E112" s="35">
        <f t="shared" si="28"/>
        <v>1767300</v>
      </c>
      <c r="F112" s="45">
        <v>1767300</v>
      </c>
      <c r="G112" s="45">
        <v>946800</v>
      </c>
      <c r="H112" s="44">
        <v>35100</v>
      </c>
      <c r="I112" s="44"/>
      <c r="J112" s="35">
        <f t="shared" si="30"/>
        <v>0</v>
      </c>
      <c r="K112" s="44"/>
      <c r="L112" s="44"/>
      <c r="M112" s="44"/>
      <c r="N112" s="44"/>
      <c r="O112" s="44"/>
      <c r="P112" s="35">
        <f t="shared" si="31"/>
        <v>1767300</v>
      </c>
      <c r="Q112" s="61"/>
      <c r="R112" s="46"/>
      <c r="S112" s="61"/>
      <c r="T112" s="19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  <c r="BZ112" s="61"/>
      <c r="CA112" s="61"/>
      <c r="CB112" s="61"/>
    </row>
    <row r="113" spans="1:80" s="62" customFormat="1" ht="51" customHeight="1" x14ac:dyDescent="0.35">
      <c r="A113" s="77" t="s">
        <v>297</v>
      </c>
      <c r="B113" s="93" t="s">
        <v>298</v>
      </c>
      <c r="C113" s="58" t="s">
        <v>268</v>
      </c>
      <c r="D113" s="79" t="s">
        <v>299</v>
      </c>
      <c r="E113" s="35">
        <f t="shared" si="28"/>
        <v>8900000</v>
      </c>
      <c r="F113" s="45">
        <v>8900000</v>
      </c>
      <c r="G113" s="45"/>
      <c r="H113" s="44"/>
      <c r="I113" s="44"/>
      <c r="J113" s="35">
        <f t="shared" si="30"/>
        <v>0</v>
      </c>
      <c r="K113" s="44"/>
      <c r="L113" s="44"/>
      <c r="M113" s="44"/>
      <c r="N113" s="44"/>
      <c r="O113" s="44"/>
      <c r="P113" s="35">
        <f t="shared" si="31"/>
        <v>8900000</v>
      </c>
      <c r="Q113" s="61"/>
      <c r="R113" s="46"/>
      <c r="S113" s="61"/>
      <c r="T113" s="19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</row>
    <row r="114" spans="1:80" s="62" customFormat="1" ht="62.4" customHeight="1" x14ac:dyDescent="0.35">
      <c r="A114" s="77" t="s">
        <v>300</v>
      </c>
      <c r="B114" s="93" t="s">
        <v>301</v>
      </c>
      <c r="C114" s="58" t="s">
        <v>123</v>
      </c>
      <c r="D114" s="79" t="s">
        <v>302</v>
      </c>
      <c r="E114" s="35">
        <f t="shared" si="28"/>
        <v>700000</v>
      </c>
      <c r="F114" s="45">
        <v>700000</v>
      </c>
      <c r="G114" s="45"/>
      <c r="H114" s="44"/>
      <c r="I114" s="44"/>
      <c r="J114" s="35"/>
      <c r="K114" s="44"/>
      <c r="L114" s="44"/>
      <c r="M114" s="44"/>
      <c r="N114" s="44"/>
      <c r="O114" s="44"/>
      <c r="P114" s="35">
        <f t="shared" si="31"/>
        <v>700000</v>
      </c>
      <c r="Q114" s="61"/>
      <c r="R114" s="46"/>
      <c r="S114" s="61"/>
      <c r="T114" s="19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</row>
    <row r="115" spans="1:80" s="62" customFormat="1" ht="37.200000000000003" customHeight="1" x14ac:dyDescent="0.35">
      <c r="A115" s="77" t="s">
        <v>303</v>
      </c>
      <c r="B115" s="77" t="s">
        <v>304</v>
      </c>
      <c r="C115" s="58" t="s">
        <v>123</v>
      </c>
      <c r="D115" s="92" t="s">
        <v>305</v>
      </c>
      <c r="E115" s="35">
        <f t="shared" si="28"/>
        <v>1777500</v>
      </c>
      <c r="F115" s="45">
        <v>1777500</v>
      </c>
      <c r="G115" s="45"/>
      <c r="H115" s="45"/>
      <c r="I115" s="45"/>
      <c r="J115" s="35">
        <f>L115+O115</f>
        <v>0</v>
      </c>
      <c r="K115" s="44"/>
      <c r="L115" s="45"/>
      <c r="M115" s="45"/>
      <c r="N115" s="45"/>
      <c r="O115" s="45"/>
      <c r="P115" s="35">
        <f t="shared" si="31"/>
        <v>1777500</v>
      </c>
      <c r="Q115" s="61"/>
      <c r="R115" s="46"/>
      <c r="S115" s="61"/>
      <c r="T115" s="19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</row>
    <row r="116" spans="1:80" s="62" customFormat="1" ht="69.75" customHeight="1" x14ac:dyDescent="0.4">
      <c r="A116" s="33" t="s">
        <v>306</v>
      </c>
      <c r="B116" s="33"/>
      <c r="C116" s="33"/>
      <c r="D116" s="94" t="s">
        <v>307</v>
      </c>
      <c r="E116" s="35">
        <f>E117</f>
        <v>0</v>
      </c>
      <c r="F116" s="35"/>
      <c r="G116" s="35"/>
      <c r="H116" s="35"/>
      <c r="I116" s="35"/>
      <c r="J116" s="35">
        <f>L116+O116</f>
        <v>944396</v>
      </c>
      <c r="K116" s="35">
        <f>K117</f>
        <v>944396</v>
      </c>
      <c r="L116" s="35">
        <f>L117</f>
        <v>0</v>
      </c>
      <c r="M116" s="35">
        <f>M117</f>
        <v>0</v>
      </c>
      <c r="N116" s="35">
        <f>N117</f>
        <v>0</v>
      </c>
      <c r="O116" s="35">
        <f>O117</f>
        <v>944396</v>
      </c>
      <c r="P116" s="35">
        <f t="shared" si="31"/>
        <v>944396</v>
      </c>
      <c r="Q116" s="95"/>
      <c r="R116" s="74"/>
      <c r="S116" s="38">
        <f>E116+K116</f>
        <v>944396</v>
      </c>
      <c r="T116" s="19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</row>
    <row r="117" spans="1:80" s="62" customFormat="1" ht="66" customHeight="1" x14ac:dyDescent="0.4">
      <c r="A117" s="33" t="s">
        <v>308</v>
      </c>
      <c r="B117" s="33"/>
      <c r="C117" s="33"/>
      <c r="D117" s="94" t="s">
        <v>307</v>
      </c>
      <c r="E117" s="35">
        <f>E118</f>
        <v>0</v>
      </c>
      <c r="F117" s="35">
        <f>F118</f>
        <v>0</v>
      </c>
      <c r="G117" s="35">
        <f>G118</f>
        <v>0</v>
      </c>
      <c r="H117" s="35">
        <f>H118</f>
        <v>0</v>
      </c>
      <c r="I117" s="35">
        <f>I118</f>
        <v>0</v>
      </c>
      <c r="J117" s="35">
        <f>J118+J120</f>
        <v>944396</v>
      </c>
      <c r="K117" s="35">
        <f>K118+K120</f>
        <v>944396</v>
      </c>
      <c r="L117" s="35">
        <f>L118</f>
        <v>0</v>
      </c>
      <c r="M117" s="35">
        <f>M118</f>
        <v>0</v>
      </c>
      <c r="N117" s="35">
        <f>N118</f>
        <v>0</v>
      </c>
      <c r="O117" s="35">
        <f>O118+O120</f>
        <v>944396</v>
      </c>
      <c r="P117" s="35">
        <f>P118+P120</f>
        <v>944396</v>
      </c>
      <c r="Q117" s="95"/>
      <c r="R117" s="40"/>
      <c r="S117" s="95"/>
      <c r="T117" s="19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</row>
    <row r="118" spans="1:80" s="62" customFormat="1" ht="49.5" customHeight="1" x14ac:dyDescent="0.35">
      <c r="A118" s="77" t="s">
        <v>309</v>
      </c>
      <c r="B118" s="77" t="s">
        <v>310</v>
      </c>
      <c r="C118" s="77" t="s">
        <v>258</v>
      </c>
      <c r="D118" s="52" t="s">
        <v>311</v>
      </c>
      <c r="E118" s="35">
        <f>F118+I118</f>
        <v>0</v>
      </c>
      <c r="F118" s="48"/>
      <c r="G118" s="43"/>
      <c r="H118" s="43"/>
      <c r="I118" s="43"/>
      <c r="J118" s="35">
        <f>L118+O118</f>
        <v>594396</v>
      </c>
      <c r="K118" s="43">
        <v>594396</v>
      </c>
      <c r="L118" s="45"/>
      <c r="M118" s="43"/>
      <c r="N118" s="43"/>
      <c r="O118" s="43">
        <v>594396</v>
      </c>
      <c r="P118" s="35">
        <f>E118+J118</f>
        <v>594396</v>
      </c>
      <c r="Q118" s="96"/>
      <c r="R118" s="46"/>
      <c r="S118" s="96"/>
      <c r="T118" s="19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</row>
    <row r="119" spans="1:80" s="62" customFormat="1" ht="78" hidden="1" customHeight="1" x14ac:dyDescent="0.35">
      <c r="A119" s="77" t="s">
        <v>312</v>
      </c>
      <c r="B119" s="77" t="s">
        <v>313</v>
      </c>
      <c r="C119" s="58" t="s">
        <v>314</v>
      </c>
      <c r="D119" s="97" t="s">
        <v>315</v>
      </c>
      <c r="E119" s="35">
        <f>F119+I119</f>
        <v>0</v>
      </c>
      <c r="F119" s="89"/>
      <c r="G119" s="98"/>
      <c r="H119" s="98"/>
      <c r="I119" s="98"/>
      <c r="J119" s="83">
        <f>L119+O119</f>
        <v>0</v>
      </c>
      <c r="K119" s="99"/>
      <c r="L119" s="100"/>
      <c r="M119" s="84"/>
      <c r="N119" s="84"/>
      <c r="O119" s="100"/>
      <c r="P119" s="83">
        <f>E119+J119</f>
        <v>0</v>
      </c>
      <c r="Q119" s="96"/>
      <c r="R119" s="46"/>
      <c r="S119" s="96"/>
      <c r="T119" s="19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</row>
    <row r="120" spans="1:80" s="62" customFormat="1" ht="54.75" customHeight="1" x14ac:dyDescent="0.35">
      <c r="A120" s="77" t="s">
        <v>316</v>
      </c>
      <c r="B120" s="77" t="s">
        <v>317</v>
      </c>
      <c r="C120" s="77" t="s">
        <v>318</v>
      </c>
      <c r="D120" s="52" t="s">
        <v>319</v>
      </c>
      <c r="E120" s="35">
        <f>F120+I120</f>
        <v>0</v>
      </c>
      <c r="F120" s="48"/>
      <c r="G120" s="43"/>
      <c r="H120" s="43"/>
      <c r="I120" s="43"/>
      <c r="J120" s="35">
        <f>L120+O120</f>
        <v>350000</v>
      </c>
      <c r="K120" s="43">
        <v>350000</v>
      </c>
      <c r="L120" s="45"/>
      <c r="M120" s="43"/>
      <c r="N120" s="43"/>
      <c r="O120" s="43">
        <v>350000</v>
      </c>
      <c r="P120" s="35">
        <f>E120+J120</f>
        <v>350000</v>
      </c>
      <c r="Q120" s="96"/>
      <c r="R120" s="46"/>
      <c r="S120" s="96"/>
      <c r="T120" s="19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</row>
    <row r="121" spans="1:80" s="62" customFormat="1" ht="49.95" customHeight="1" x14ac:dyDescent="0.35">
      <c r="A121" s="33" t="s">
        <v>320</v>
      </c>
      <c r="B121" s="33" t="s">
        <v>321</v>
      </c>
      <c r="C121" s="33"/>
      <c r="D121" s="94" t="s">
        <v>322</v>
      </c>
      <c r="E121" s="35">
        <f t="shared" ref="E121:O121" si="32">E122</f>
        <v>1000000</v>
      </c>
      <c r="F121" s="35">
        <f t="shared" si="32"/>
        <v>1000000</v>
      </c>
      <c r="G121" s="35">
        <f t="shared" si="32"/>
        <v>0</v>
      </c>
      <c r="H121" s="35">
        <f t="shared" si="32"/>
        <v>0</v>
      </c>
      <c r="I121" s="35">
        <f t="shared" si="32"/>
        <v>0</v>
      </c>
      <c r="J121" s="35">
        <f t="shared" si="32"/>
        <v>0</v>
      </c>
      <c r="K121" s="35">
        <f t="shared" si="32"/>
        <v>0</v>
      </c>
      <c r="L121" s="35">
        <f t="shared" si="32"/>
        <v>0</v>
      </c>
      <c r="M121" s="35">
        <f t="shared" si="32"/>
        <v>0</v>
      </c>
      <c r="N121" s="35">
        <f t="shared" si="32"/>
        <v>0</v>
      </c>
      <c r="O121" s="35">
        <f t="shared" si="32"/>
        <v>0</v>
      </c>
      <c r="P121" s="35">
        <f>E121+J121</f>
        <v>1000000</v>
      </c>
      <c r="Q121" s="96"/>
      <c r="R121" s="37"/>
      <c r="S121" s="38">
        <f>E121+K121</f>
        <v>1000000</v>
      </c>
      <c r="T121" s="19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  <c r="BZ121" s="61"/>
      <c r="CA121" s="61"/>
      <c r="CB121" s="61"/>
    </row>
    <row r="122" spans="1:80" s="62" customFormat="1" ht="49.95" customHeight="1" x14ac:dyDescent="0.35">
      <c r="A122" s="33" t="s">
        <v>323</v>
      </c>
      <c r="B122" s="33" t="s">
        <v>321</v>
      </c>
      <c r="C122" s="33"/>
      <c r="D122" s="94" t="s">
        <v>322</v>
      </c>
      <c r="E122" s="35">
        <f t="shared" ref="E122:E128" si="33">F122+I122</f>
        <v>1000000</v>
      </c>
      <c r="F122" s="35">
        <f t="shared" ref="F122:P122" si="34">F123</f>
        <v>1000000</v>
      </c>
      <c r="G122" s="35">
        <f t="shared" si="34"/>
        <v>0</v>
      </c>
      <c r="H122" s="35">
        <f t="shared" si="34"/>
        <v>0</v>
      </c>
      <c r="I122" s="35">
        <f t="shared" si="34"/>
        <v>0</v>
      </c>
      <c r="J122" s="35">
        <f t="shared" si="34"/>
        <v>0</v>
      </c>
      <c r="K122" s="35">
        <f t="shared" si="34"/>
        <v>0</v>
      </c>
      <c r="L122" s="35">
        <f t="shared" si="34"/>
        <v>0</v>
      </c>
      <c r="M122" s="35">
        <f t="shared" si="34"/>
        <v>0</v>
      </c>
      <c r="N122" s="35">
        <f t="shared" si="34"/>
        <v>0</v>
      </c>
      <c r="O122" s="35">
        <f t="shared" si="34"/>
        <v>0</v>
      </c>
      <c r="P122" s="35">
        <f t="shared" si="34"/>
        <v>1000000</v>
      </c>
      <c r="Q122" s="96"/>
      <c r="R122" s="46"/>
      <c r="S122" s="96"/>
      <c r="T122" s="19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  <c r="BZ122" s="61"/>
      <c r="CA122" s="61"/>
      <c r="CB122" s="61"/>
    </row>
    <row r="123" spans="1:80" s="62" customFormat="1" ht="36.6" customHeight="1" x14ac:dyDescent="0.35">
      <c r="A123" s="77" t="s">
        <v>324</v>
      </c>
      <c r="B123" s="77" t="s">
        <v>41</v>
      </c>
      <c r="C123" s="77" t="s">
        <v>42</v>
      </c>
      <c r="D123" s="42" t="s">
        <v>43</v>
      </c>
      <c r="E123" s="35">
        <f t="shared" si="33"/>
        <v>1000000</v>
      </c>
      <c r="F123" s="48">
        <v>1000000</v>
      </c>
      <c r="G123" s="48"/>
      <c r="H123" s="48"/>
      <c r="I123" s="48"/>
      <c r="J123" s="35">
        <f>L123+O123</f>
        <v>0</v>
      </c>
      <c r="K123" s="44"/>
      <c r="L123" s="48"/>
      <c r="M123" s="48"/>
      <c r="N123" s="48"/>
      <c r="O123" s="44"/>
      <c r="P123" s="35">
        <f>E123+J123</f>
        <v>1000000</v>
      </c>
      <c r="Q123" s="96"/>
      <c r="R123" s="46"/>
      <c r="S123" s="96"/>
      <c r="T123" s="19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  <c r="BZ123" s="61"/>
      <c r="CA123" s="61"/>
      <c r="CB123" s="61"/>
    </row>
    <row r="124" spans="1:80" s="101" customFormat="1" ht="49.2" customHeight="1" x14ac:dyDescent="0.4">
      <c r="A124" s="33" t="s">
        <v>325</v>
      </c>
      <c r="B124" s="33"/>
      <c r="C124" s="49"/>
      <c r="D124" s="50" t="s">
        <v>326</v>
      </c>
      <c r="E124" s="35">
        <f t="shared" si="33"/>
        <v>3848400</v>
      </c>
      <c r="F124" s="35">
        <f>F125</f>
        <v>1898400</v>
      </c>
      <c r="G124" s="35">
        <f>G125</f>
        <v>1310000</v>
      </c>
      <c r="H124" s="35">
        <f>H125</f>
        <v>130500</v>
      </c>
      <c r="I124" s="35">
        <f>I125</f>
        <v>1950000</v>
      </c>
      <c r="J124" s="35">
        <f>L124+O124</f>
        <v>0</v>
      </c>
      <c r="K124" s="35">
        <f>K125</f>
        <v>0</v>
      </c>
      <c r="L124" s="35">
        <f>L125</f>
        <v>0</v>
      </c>
      <c r="M124" s="35">
        <f>M125</f>
        <v>0</v>
      </c>
      <c r="N124" s="35">
        <f>N125</f>
        <v>0</v>
      </c>
      <c r="O124" s="35">
        <f>O125</f>
        <v>0</v>
      </c>
      <c r="P124" s="35">
        <f>E124+J124</f>
        <v>3848400</v>
      </c>
      <c r="Q124" s="73"/>
      <c r="R124" s="37"/>
      <c r="S124" s="38">
        <f>E124+K124</f>
        <v>3848400</v>
      </c>
      <c r="T124" s="19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5"/>
      <c r="AG124" s="75"/>
      <c r="AH124" s="75"/>
      <c r="AI124" s="75"/>
    </row>
    <row r="125" spans="1:80" s="101" customFormat="1" ht="55.95" customHeight="1" x14ac:dyDescent="0.4">
      <c r="A125" s="33" t="s">
        <v>327</v>
      </c>
      <c r="B125" s="33"/>
      <c r="C125" s="49"/>
      <c r="D125" s="50" t="s">
        <v>326</v>
      </c>
      <c r="E125" s="35">
        <f t="shared" si="33"/>
        <v>3848400</v>
      </c>
      <c r="F125" s="35">
        <f t="shared" ref="F125:P125" si="35">SUM(F127:F128)</f>
        <v>1898400</v>
      </c>
      <c r="G125" s="35">
        <f t="shared" si="35"/>
        <v>1310000</v>
      </c>
      <c r="H125" s="35">
        <f t="shared" si="35"/>
        <v>130500</v>
      </c>
      <c r="I125" s="35">
        <f t="shared" si="35"/>
        <v>1950000</v>
      </c>
      <c r="J125" s="35">
        <f t="shared" si="35"/>
        <v>0</v>
      </c>
      <c r="K125" s="35">
        <f t="shared" si="35"/>
        <v>0</v>
      </c>
      <c r="L125" s="35">
        <f t="shared" si="35"/>
        <v>0</v>
      </c>
      <c r="M125" s="35">
        <f t="shared" si="35"/>
        <v>0</v>
      </c>
      <c r="N125" s="35">
        <f t="shared" si="35"/>
        <v>0</v>
      </c>
      <c r="O125" s="35">
        <f t="shared" si="35"/>
        <v>0</v>
      </c>
      <c r="P125" s="35">
        <f t="shared" si="35"/>
        <v>3848400</v>
      </c>
      <c r="Q125" s="73"/>
      <c r="R125" s="76"/>
      <c r="S125" s="73"/>
      <c r="T125" s="19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5"/>
      <c r="AG125" s="75"/>
      <c r="AH125" s="75"/>
      <c r="AI125" s="75"/>
    </row>
    <row r="126" spans="1:80" s="73" customFormat="1" ht="47.25" customHeight="1" x14ac:dyDescent="0.4">
      <c r="A126" s="77" t="s">
        <v>328</v>
      </c>
      <c r="B126" s="77" t="s">
        <v>90</v>
      </c>
      <c r="C126" s="58"/>
      <c r="D126" s="102" t="s">
        <v>91</v>
      </c>
      <c r="E126" s="35">
        <f t="shared" si="33"/>
        <v>1848400</v>
      </c>
      <c r="F126" s="48">
        <f>F127</f>
        <v>1848400</v>
      </c>
      <c r="G126" s="48">
        <f>G127</f>
        <v>1310000</v>
      </c>
      <c r="H126" s="48">
        <f>H127</f>
        <v>130500</v>
      </c>
      <c r="I126" s="48">
        <f>I127</f>
        <v>0</v>
      </c>
      <c r="J126" s="35">
        <f>L126+O126</f>
        <v>0</v>
      </c>
      <c r="K126" s="48"/>
      <c r="L126" s="48"/>
      <c r="M126" s="48"/>
      <c r="N126" s="48"/>
      <c r="O126" s="48"/>
      <c r="P126" s="35">
        <f t="shared" ref="P126:P134" si="36">E126+J126</f>
        <v>1848400</v>
      </c>
      <c r="R126" s="76"/>
      <c r="T126" s="19"/>
    </row>
    <row r="127" spans="1:80" s="73" customFormat="1" ht="66" customHeight="1" x14ac:dyDescent="0.4">
      <c r="A127" s="77" t="s">
        <v>329</v>
      </c>
      <c r="B127" s="77" t="s">
        <v>93</v>
      </c>
      <c r="C127" s="58" t="s">
        <v>94</v>
      </c>
      <c r="D127" s="102" t="s">
        <v>95</v>
      </c>
      <c r="E127" s="35">
        <f t="shared" si="33"/>
        <v>1848400</v>
      </c>
      <c r="F127" s="48">
        <v>1848400</v>
      </c>
      <c r="G127" s="48">
        <v>1310000</v>
      </c>
      <c r="H127" s="48">
        <v>130500</v>
      </c>
      <c r="I127" s="48"/>
      <c r="J127" s="35">
        <f>L127+O127</f>
        <v>0</v>
      </c>
      <c r="K127" s="89"/>
      <c r="L127" s="89"/>
      <c r="M127" s="89"/>
      <c r="N127" s="89"/>
      <c r="O127" s="89"/>
      <c r="P127" s="35">
        <f t="shared" si="36"/>
        <v>1848400</v>
      </c>
      <c r="R127" s="76"/>
      <c r="T127" s="19"/>
    </row>
    <row r="128" spans="1:80" s="103" customFormat="1" ht="36" customHeight="1" x14ac:dyDescent="0.35">
      <c r="A128" s="77" t="s">
        <v>330</v>
      </c>
      <c r="B128" s="77" t="s">
        <v>331</v>
      </c>
      <c r="C128" s="58" t="s">
        <v>332</v>
      </c>
      <c r="D128" s="92" t="s">
        <v>333</v>
      </c>
      <c r="E128" s="35">
        <f t="shared" si="33"/>
        <v>2000000</v>
      </c>
      <c r="F128" s="43">
        <v>50000</v>
      </c>
      <c r="G128" s="98"/>
      <c r="H128" s="98"/>
      <c r="I128" s="43">
        <v>1950000</v>
      </c>
      <c r="J128" s="35">
        <f>L128+O128</f>
        <v>0</v>
      </c>
      <c r="K128" s="44"/>
      <c r="L128" s="45"/>
      <c r="M128" s="43"/>
      <c r="N128" s="43"/>
      <c r="O128" s="43"/>
      <c r="P128" s="35">
        <f t="shared" si="36"/>
        <v>2000000</v>
      </c>
      <c r="Q128" s="19"/>
      <c r="R128" s="46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80" s="105" customFormat="1" ht="47.25" customHeight="1" x14ac:dyDescent="0.4">
      <c r="A129" s="33" t="s">
        <v>334</v>
      </c>
      <c r="B129" s="33"/>
      <c r="C129" s="49"/>
      <c r="D129" s="50" t="s">
        <v>335</v>
      </c>
      <c r="E129" s="35">
        <f>E130</f>
        <v>5091000</v>
      </c>
      <c r="F129" s="35">
        <f>F130</f>
        <v>1700000</v>
      </c>
      <c r="G129" s="35">
        <f>G130</f>
        <v>0</v>
      </c>
      <c r="H129" s="35">
        <f>H130</f>
        <v>0</v>
      </c>
      <c r="I129" s="35">
        <f>I130</f>
        <v>3391000</v>
      </c>
      <c r="J129" s="35">
        <f>L129+O129</f>
        <v>0</v>
      </c>
      <c r="K129" s="35">
        <f>K130</f>
        <v>0</v>
      </c>
      <c r="L129" s="35">
        <f>L130</f>
        <v>0</v>
      </c>
      <c r="M129" s="35">
        <f>M130</f>
        <v>0</v>
      </c>
      <c r="N129" s="35">
        <f>N130</f>
        <v>0</v>
      </c>
      <c r="O129" s="35"/>
      <c r="P129" s="35">
        <f t="shared" si="36"/>
        <v>5091000</v>
      </c>
      <c r="Q129" s="95"/>
      <c r="R129" s="37"/>
      <c r="S129" s="38">
        <f>E129+K129</f>
        <v>5091000</v>
      </c>
      <c r="T129" s="19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104"/>
      <c r="AG129" s="104"/>
      <c r="AH129" s="104"/>
      <c r="AI129" s="104"/>
    </row>
    <row r="130" spans="1:80" s="105" customFormat="1" ht="46.5" customHeight="1" x14ac:dyDescent="0.4">
      <c r="A130" s="33" t="s">
        <v>336</v>
      </c>
      <c r="B130" s="33"/>
      <c r="C130" s="49"/>
      <c r="D130" s="50" t="s">
        <v>335</v>
      </c>
      <c r="E130" s="35">
        <f>F130+I130</f>
        <v>5091000</v>
      </c>
      <c r="F130" s="35">
        <f t="shared" ref="F130:O130" si="37">F131+F132+F133</f>
        <v>1700000</v>
      </c>
      <c r="G130" s="35">
        <f t="shared" si="37"/>
        <v>0</v>
      </c>
      <c r="H130" s="35">
        <f t="shared" si="37"/>
        <v>0</v>
      </c>
      <c r="I130" s="35">
        <f t="shared" si="37"/>
        <v>3391000</v>
      </c>
      <c r="J130" s="35">
        <f t="shared" si="37"/>
        <v>0</v>
      </c>
      <c r="K130" s="35">
        <f t="shared" si="37"/>
        <v>0</v>
      </c>
      <c r="L130" s="35">
        <f t="shared" si="37"/>
        <v>0</v>
      </c>
      <c r="M130" s="35">
        <f t="shared" si="37"/>
        <v>0</v>
      </c>
      <c r="N130" s="35">
        <f t="shared" si="37"/>
        <v>0</v>
      </c>
      <c r="O130" s="35">
        <f t="shared" si="37"/>
        <v>0</v>
      </c>
      <c r="P130" s="35">
        <f t="shared" si="36"/>
        <v>5091000</v>
      </c>
      <c r="Q130" s="95"/>
      <c r="R130" s="40"/>
      <c r="S130" s="95"/>
      <c r="T130" s="19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104"/>
      <c r="AG130" s="104"/>
      <c r="AH130" s="104"/>
      <c r="AI130" s="104"/>
    </row>
    <row r="131" spans="1:80" s="105" customFormat="1" ht="51" customHeight="1" x14ac:dyDescent="0.4">
      <c r="A131" s="77" t="s">
        <v>337</v>
      </c>
      <c r="B131" s="77" t="s">
        <v>338</v>
      </c>
      <c r="C131" s="58" t="s">
        <v>339</v>
      </c>
      <c r="D131" s="106" t="s">
        <v>340</v>
      </c>
      <c r="E131" s="35">
        <f>F131+I131</f>
        <v>700000</v>
      </c>
      <c r="F131" s="48">
        <v>700000</v>
      </c>
      <c r="G131" s="89"/>
      <c r="H131" s="89"/>
      <c r="I131" s="89"/>
      <c r="J131" s="35">
        <f>L131+O131</f>
        <v>0</v>
      </c>
      <c r="K131" s="107"/>
      <c r="L131" s="107"/>
      <c r="M131" s="107"/>
      <c r="N131" s="107"/>
      <c r="O131" s="107"/>
      <c r="P131" s="35">
        <f t="shared" si="36"/>
        <v>700000</v>
      </c>
      <c r="Q131" s="95"/>
      <c r="R131" s="40"/>
      <c r="S131" s="95"/>
      <c r="T131" s="19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104"/>
      <c r="AG131" s="104"/>
      <c r="AH131" s="104"/>
      <c r="AI131" s="104"/>
    </row>
    <row r="132" spans="1:80" s="108" customFormat="1" ht="49.2" customHeight="1" x14ac:dyDescent="0.4">
      <c r="A132" s="77" t="s">
        <v>341</v>
      </c>
      <c r="B132" s="77" t="s">
        <v>342</v>
      </c>
      <c r="C132" s="58" t="s">
        <v>339</v>
      </c>
      <c r="D132" s="106" t="s">
        <v>343</v>
      </c>
      <c r="E132" s="35">
        <f>F132+I132</f>
        <v>1000000</v>
      </c>
      <c r="F132" s="48">
        <v>1000000</v>
      </c>
      <c r="G132" s="89"/>
      <c r="H132" s="89"/>
      <c r="I132" s="89"/>
      <c r="J132" s="35">
        <f>L132+O132</f>
        <v>0</v>
      </c>
      <c r="K132" s="44"/>
      <c r="L132" s="89"/>
      <c r="M132" s="89"/>
      <c r="N132" s="89"/>
      <c r="O132" s="48"/>
      <c r="P132" s="35">
        <f t="shared" si="36"/>
        <v>1000000</v>
      </c>
      <c r="Q132" s="95"/>
      <c r="R132" s="40"/>
      <c r="S132" s="95"/>
      <c r="T132" s="19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</row>
    <row r="133" spans="1:80" s="108" customFormat="1" ht="30.75" customHeight="1" x14ac:dyDescent="0.4">
      <c r="A133" s="77" t="s">
        <v>344</v>
      </c>
      <c r="B133" s="77" t="s">
        <v>345</v>
      </c>
      <c r="C133" s="58" t="s">
        <v>46</v>
      </c>
      <c r="D133" s="106" t="s">
        <v>346</v>
      </c>
      <c r="E133" s="35">
        <f>F133+I133</f>
        <v>3391000</v>
      </c>
      <c r="F133" s="48"/>
      <c r="G133" s="89"/>
      <c r="H133" s="89"/>
      <c r="I133" s="48">
        <v>3391000</v>
      </c>
      <c r="J133" s="35">
        <f>L133+O133</f>
        <v>0</v>
      </c>
      <c r="K133" s="44"/>
      <c r="L133" s="89"/>
      <c r="M133" s="89"/>
      <c r="N133" s="89"/>
      <c r="O133" s="48"/>
      <c r="P133" s="35">
        <f t="shared" si="36"/>
        <v>3391000</v>
      </c>
      <c r="Q133" s="95"/>
      <c r="R133" s="40"/>
      <c r="S133" s="95"/>
      <c r="T133" s="19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</row>
    <row r="134" spans="1:80" s="104" customFormat="1" ht="46.5" customHeight="1" x14ac:dyDescent="0.4">
      <c r="A134" s="33" t="s">
        <v>347</v>
      </c>
      <c r="B134" s="33"/>
      <c r="C134" s="49"/>
      <c r="D134" s="94" t="s">
        <v>348</v>
      </c>
      <c r="E134" s="35">
        <f>E135</f>
        <v>1400000</v>
      </c>
      <c r="F134" s="35">
        <f>F135</f>
        <v>1400000</v>
      </c>
      <c r="G134" s="35">
        <f>G135</f>
        <v>0</v>
      </c>
      <c r="H134" s="35">
        <f>H135</f>
        <v>0</v>
      </c>
      <c r="I134" s="35">
        <f>I135</f>
        <v>0</v>
      </c>
      <c r="J134" s="35">
        <f>L134+O134</f>
        <v>0</v>
      </c>
      <c r="K134" s="35">
        <f>K135</f>
        <v>0</v>
      </c>
      <c r="L134" s="35">
        <f>L135</f>
        <v>0</v>
      </c>
      <c r="M134" s="35">
        <f>M135</f>
        <v>0</v>
      </c>
      <c r="N134" s="35">
        <f>N135</f>
        <v>0</v>
      </c>
      <c r="O134" s="35">
        <f>O135</f>
        <v>0</v>
      </c>
      <c r="P134" s="35">
        <f t="shared" si="36"/>
        <v>1400000</v>
      </c>
      <c r="Q134" s="95"/>
      <c r="R134" s="37"/>
      <c r="S134" s="38">
        <f>E134+K134</f>
        <v>1400000</v>
      </c>
      <c r="T134" s="19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</row>
    <row r="135" spans="1:80" s="104" customFormat="1" ht="48" customHeight="1" x14ac:dyDescent="0.4">
      <c r="A135" s="33" t="s">
        <v>349</v>
      </c>
      <c r="B135" s="33"/>
      <c r="C135" s="49"/>
      <c r="D135" s="94" t="s">
        <v>348</v>
      </c>
      <c r="E135" s="35">
        <f>F135+I135</f>
        <v>1400000</v>
      </c>
      <c r="F135" s="35">
        <f t="shared" ref="F135:P135" si="38">F137+F136</f>
        <v>1400000</v>
      </c>
      <c r="G135" s="35">
        <f t="shared" si="38"/>
        <v>0</v>
      </c>
      <c r="H135" s="35">
        <f t="shared" si="38"/>
        <v>0</v>
      </c>
      <c r="I135" s="35">
        <f t="shared" si="38"/>
        <v>0</v>
      </c>
      <c r="J135" s="35">
        <f t="shared" si="38"/>
        <v>0</v>
      </c>
      <c r="K135" s="35">
        <f t="shared" si="38"/>
        <v>0</v>
      </c>
      <c r="L135" s="35">
        <f t="shared" si="38"/>
        <v>0</v>
      </c>
      <c r="M135" s="35">
        <f t="shared" si="38"/>
        <v>0</v>
      </c>
      <c r="N135" s="35">
        <f t="shared" si="38"/>
        <v>0</v>
      </c>
      <c r="O135" s="35">
        <f t="shared" si="38"/>
        <v>0</v>
      </c>
      <c r="P135" s="35">
        <f t="shared" si="38"/>
        <v>1400000</v>
      </c>
      <c r="Q135" s="95"/>
      <c r="R135" s="40"/>
      <c r="S135" s="95"/>
      <c r="T135" s="19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</row>
    <row r="136" spans="1:80" s="104" customFormat="1" ht="48" customHeight="1" x14ac:dyDescent="0.4">
      <c r="A136" s="77" t="s">
        <v>350</v>
      </c>
      <c r="B136" s="77" t="s">
        <v>351</v>
      </c>
      <c r="C136" s="58" t="s">
        <v>352</v>
      </c>
      <c r="D136" s="109" t="s">
        <v>353</v>
      </c>
      <c r="E136" s="35">
        <f>F136+I136</f>
        <v>1200000</v>
      </c>
      <c r="F136" s="48">
        <v>1200000</v>
      </c>
      <c r="G136" s="43"/>
      <c r="H136" s="43"/>
      <c r="I136" s="43"/>
      <c r="J136" s="35">
        <f>L136+O136</f>
        <v>0</v>
      </c>
      <c r="K136" s="44"/>
      <c r="L136" s="45"/>
      <c r="M136" s="43"/>
      <c r="N136" s="43"/>
      <c r="O136" s="43"/>
      <c r="P136" s="35">
        <f>E136+J136</f>
        <v>1200000</v>
      </c>
      <c r="Q136" s="95"/>
      <c r="R136" s="40"/>
      <c r="S136" s="95"/>
      <c r="T136" s="19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</row>
    <row r="137" spans="1:80" s="110" customFormat="1" ht="27.75" customHeight="1" x14ac:dyDescent="0.35">
      <c r="A137" s="77" t="s">
        <v>354</v>
      </c>
      <c r="B137" s="77" t="s">
        <v>355</v>
      </c>
      <c r="C137" s="58" t="s">
        <v>339</v>
      </c>
      <c r="D137" s="109" t="s">
        <v>356</v>
      </c>
      <c r="E137" s="35">
        <f>F137+I137</f>
        <v>200000</v>
      </c>
      <c r="F137" s="48">
        <v>200000</v>
      </c>
      <c r="G137" s="43"/>
      <c r="H137" s="43"/>
      <c r="I137" s="43"/>
      <c r="J137" s="35">
        <f>L137+O137</f>
        <v>0</v>
      </c>
      <c r="K137" s="44"/>
      <c r="L137" s="45"/>
      <c r="M137" s="43"/>
      <c r="N137" s="43"/>
      <c r="O137" s="43"/>
      <c r="P137" s="35">
        <f>E137+J137</f>
        <v>200000</v>
      </c>
      <c r="Q137" s="96"/>
      <c r="R137" s="46"/>
      <c r="S137" s="96"/>
      <c r="T137" s="19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</row>
    <row r="138" spans="1:80" s="114" customFormat="1" ht="39.6" hidden="1" customHeight="1" x14ac:dyDescent="0.35">
      <c r="A138" s="111" t="s">
        <v>357</v>
      </c>
      <c r="B138" s="77" t="s">
        <v>345</v>
      </c>
      <c r="C138" s="58" t="s">
        <v>46</v>
      </c>
      <c r="D138" s="109" t="s">
        <v>346</v>
      </c>
      <c r="E138" s="35">
        <f>F138+I138</f>
        <v>0</v>
      </c>
      <c r="F138" s="48"/>
      <c r="G138" s="43"/>
      <c r="H138" s="43"/>
      <c r="I138" s="43"/>
      <c r="J138" s="35">
        <f>L138+O138</f>
        <v>0</v>
      </c>
      <c r="K138" s="44"/>
      <c r="L138" s="45"/>
      <c r="M138" s="43"/>
      <c r="N138" s="43"/>
      <c r="O138" s="43"/>
      <c r="P138" s="35">
        <f>E138+J138</f>
        <v>0</v>
      </c>
      <c r="Q138" s="112"/>
      <c r="R138" s="113"/>
      <c r="S138" s="112"/>
      <c r="T138" s="19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  <c r="AP138" s="112"/>
      <c r="AQ138" s="112"/>
      <c r="AR138" s="112"/>
      <c r="AS138" s="112"/>
      <c r="AT138" s="112"/>
      <c r="AU138" s="112"/>
      <c r="AV138" s="112"/>
      <c r="AW138" s="112"/>
      <c r="AX138" s="112"/>
      <c r="AY138" s="112"/>
      <c r="AZ138" s="112"/>
      <c r="BA138" s="112"/>
      <c r="BB138" s="112"/>
      <c r="BC138" s="112"/>
      <c r="BD138" s="112"/>
      <c r="BE138" s="112"/>
      <c r="BF138" s="112"/>
      <c r="BG138" s="112"/>
      <c r="BH138" s="112"/>
      <c r="BI138" s="112"/>
      <c r="BJ138" s="112"/>
      <c r="BK138" s="112"/>
      <c r="BL138" s="112"/>
      <c r="BM138" s="112"/>
      <c r="BN138" s="112"/>
      <c r="BO138" s="112"/>
      <c r="BP138" s="112"/>
      <c r="BQ138" s="112"/>
      <c r="BR138" s="112"/>
      <c r="BS138" s="112"/>
      <c r="BT138" s="112"/>
      <c r="BU138" s="112"/>
      <c r="BV138" s="112"/>
      <c r="BW138" s="112"/>
      <c r="BX138" s="112"/>
      <c r="BY138" s="112"/>
      <c r="BZ138" s="112"/>
      <c r="CA138" s="112"/>
      <c r="CB138" s="112"/>
    </row>
    <row r="139" spans="1:80" s="114" customFormat="1" ht="45.75" customHeight="1" x14ac:dyDescent="0.35">
      <c r="A139" s="33" t="s">
        <v>358</v>
      </c>
      <c r="B139" s="33"/>
      <c r="C139" s="33"/>
      <c r="D139" s="94" t="s">
        <v>359</v>
      </c>
      <c r="E139" s="35"/>
      <c r="F139" s="35"/>
      <c r="G139" s="35"/>
      <c r="H139" s="35"/>
      <c r="I139" s="35"/>
      <c r="J139" s="35">
        <f t="shared" ref="J139:P140" si="39">J140</f>
        <v>76370000</v>
      </c>
      <c r="K139" s="35">
        <f t="shared" si="39"/>
        <v>0</v>
      </c>
      <c r="L139" s="35">
        <f t="shared" si="39"/>
        <v>0</v>
      </c>
      <c r="M139" s="35">
        <f t="shared" si="39"/>
        <v>0</v>
      </c>
      <c r="N139" s="35">
        <f t="shared" si="39"/>
        <v>0</v>
      </c>
      <c r="O139" s="35">
        <f t="shared" si="39"/>
        <v>76370000</v>
      </c>
      <c r="P139" s="35">
        <f t="shared" si="39"/>
        <v>76370000</v>
      </c>
      <c r="Q139" s="96"/>
      <c r="R139" s="46"/>
      <c r="S139" s="38">
        <f>E139+K139</f>
        <v>0</v>
      </c>
      <c r="T139" s="19"/>
      <c r="U139" s="96"/>
      <c r="V139" s="96"/>
      <c r="W139" s="96"/>
      <c r="X139" s="96"/>
      <c r="Y139" s="96"/>
      <c r="Z139" s="96"/>
      <c r="AA139" s="96"/>
      <c r="AB139" s="96"/>
      <c r="AC139" s="96"/>
      <c r="AD139" s="112"/>
      <c r="AE139" s="112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BJ139" s="112"/>
      <c r="BK139" s="112"/>
      <c r="BL139" s="112"/>
      <c r="BM139" s="112"/>
      <c r="BN139" s="112"/>
      <c r="BO139" s="112"/>
      <c r="BP139" s="112"/>
      <c r="BQ139" s="112"/>
      <c r="BR139" s="112"/>
      <c r="BS139" s="112"/>
      <c r="BT139" s="112"/>
      <c r="BU139" s="112"/>
      <c r="BV139" s="112"/>
      <c r="BW139" s="112"/>
      <c r="BX139" s="112"/>
      <c r="BY139" s="112"/>
      <c r="BZ139" s="112"/>
      <c r="CA139" s="112"/>
      <c r="CB139" s="112"/>
    </row>
    <row r="140" spans="1:80" s="114" customFormat="1" ht="46.95" customHeight="1" x14ac:dyDescent="0.35">
      <c r="A140" s="33" t="s">
        <v>360</v>
      </c>
      <c r="B140" s="33"/>
      <c r="C140" s="33"/>
      <c r="D140" s="94" t="s">
        <v>359</v>
      </c>
      <c r="E140" s="35"/>
      <c r="F140" s="35"/>
      <c r="G140" s="35"/>
      <c r="H140" s="35"/>
      <c r="I140" s="35"/>
      <c r="J140" s="35">
        <f t="shared" si="39"/>
        <v>76370000</v>
      </c>
      <c r="K140" s="35">
        <f t="shared" si="39"/>
        <v>0</v>
      </c>
      <c r="L140" s="35">
        <f t="shared" si="39"/>
        <v>0</v>
      </c>
      <c r="M140" s="35">
        <f t="shared" si="39"/>
        <v>0</v>
      </c>
      <c r="N140" s="35">
        <f t="shared" si="39"/>
        <v>0</v>
      </c>
      <c r="O140" s="35">
        <f t="shared" si="39"/>
        <v>76370000</v>
      </c>
      <c r="P140" s="35">
        <f t="shared" si="39"/>
        <v>76370000</v>
      </c>
      <c r="Q140" s="96"/>
      <c r="R140" s="46"/>
      <c r="S140" s="96"/>
      <c r="T140" s="19"/>
      <c r="U140" s="96"/>
      <c r="V140" s="96"/>
      <c r="W140" s="96"/>
      <c r="X140" s="96"/>
      <c r="Y140" s="96"/>
      <c r="Z140" s="96"/>
      <c r="AA140" s="96"/>
      <c r="AB140" s="96"/>
      <c r="AC140" s="96"/>
      <c r="AD140" s="112"/>
      <c r="AE140" s="11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2"/>
      <c r="BM140" s="112"/>
      <c r="BN140" s="112"/>
      <c r="BO140" s="112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2"/>
      <c r="CA140" s="112"/>
      <c r="CB140" s="112"/>
    </row>
    <row r="141" spans="1:80" s="114" customFormat="1" ht="43.5" customHeight="1" x14ac:dyDescent="0.35">
      <c r="A141" s="77" t="s">
        <v>361</v>
      </c>
      <c r="B141" s="77" t="s">
        <v>362</v>
      </c>
      <c r="C141" s="77" t="s">
        <v>363</v>
      </c>
      <c r="D141" s="68" t="s">
        <v>364</v>
      </c>
      <c r="E141" s="35">
        <f t="shared" ref="E141:E157" si="40">F141+I141</f>
        <v>0</v>
      </c>
      <c r="F141" s="48"/>
      <c r="G141" s="43"/>
      <c r="H141" s="43"/>
      <c r="I141" s="43"/>
      <c r="J141" s="35">
        <f t="shared" ref="J141:J147" si="41">L141+O141</f>
        <v>76370000</v>
      </c>
      <c r="K141" s="44"/>
      <c r="L141" s="115"/>
      <c r="M141" s="43"/>
      <c r="N141" s="43"/>
      <c r="O141" s="115">
        <v>76370000</v>
      </c>
      <c r="P141" s="35">
        <f t="shared" ref="P141:P157" si="42">E141+J141</f>
        <v>76370000</v>
      </c>
      <c r="Q141" s="96"/>
      <c r="R141" s="46"/>
      <c r="S141" s="96"/>
      <c r="T141" s="19"/>
      <c r="U141" s="96"/>
      <c r="V141" s="96"/>
      <c r="W141" s="96"/>
      <c r="X141" s="96"/>
      <c r="Y141" s="96"/>
      <c r="Z141" s="96"/>
      <c r="AA141" s="96"/>
      <c r="AB141" s="96"/>
      <c r="AC141" s="96"/>
      <c r="AD141" s="112"/>
      <c r="AE141" s="112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  <c r="BJ141" s="112"/>
      <c r="BK141" s="112"/>
      <c r="BL141" s="112"/>
      <c r="BM141" s="112"/>
      <c r="BN141" s="112"/>
      <c r="BO141" s="112"/>
      <c r="BP141" s="112"/>
      <c r="BQ141" s="112"/>
      <c r="BR141" s="112"/>
      <c r="BS141" s="112"/>
      <c r="BT141" s="112"/>
      <c r="BU141" s="112"/>
      <c r="BV141" s="112"/>
      <c r="BW141" s="112"/>
      <c r="BX141" s="112"/>
      <c r="BY141" s="112"/>
      <c r="BZ141" s="112"/>
      <c r="CA141" s="112"/>
      <c r="CB141" s="112"/>
    </row>
    <row r="142" spans="1:80" s="104" customFormat="1" ht="45.6" customHeight="1" x14ac:dyDescent="0.4">
      <c r="A142" s="33" t="s">
        <v>365</v>
      </c>
      <c r="B142" s="33"/>
      <c r="C142" s="33"/>
      <c r="D142" s="94" t="s">
        <v>366</v>
      </c>
      <c r="E142" s="35">
        <f t="shared" si="40"/>
        <v>16927304</v>
      </c>
      <c r="F142" s="35">
        <f>F143</f>
        <v>16927304</v>
      </c>
      <c r="G142" s="35">
        <f>G143</f>
        <v>8815000</v>
      </c>
      <c r="H142" s="35">
        <f>H143</f>
        <v>212600</v>
      </c>
      <c r="I142" s="35">
        <f>I143</f>
        <v>0</v>
      </c>
      <c r="J142" s="35">
        <f t="shared" si="41"/>
        <v>520000</v>
      </c>
      <c r="K142" s="35">
        <f>K143</f>
        <v>520000</v>
      </c>
      <c r="L142" s="35">
        <f>L143</f>
        <v>0</v>
      </c>
      <c r="M142" s="35">
        <f>M143</f>
        <v>0</v>
      </c>
      <c r="N142" s="35">
        <f>N143</f>
        <v>0</v>
      </c>
      <c r="O142" s="35">
        <f>O143</f>
        <v>520000</v>
      </c>
      <c r="P142" s="35">
        <f t="shared" si="42"/>
        <v>17447304</v>
      </c>
      <c r="Q142" s="95"/>
      <c r="R142" s="37"/>
      <c r="S142" s="38">
        <f>E142+K142</f>
        <v>17447304</v>
      </c>
      <c r="T142" s="19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</row>
    <row r="143" spans="1:80" s="104" customFormat="1" ht="46.95" customHeight="1" x14ac:dyDescent="0.4">
      <c r="A143" s="33" t="s">
        <v>367</v>
      </c>
      <c r="B143" s="33"/>
      <c r="C143" s="33"/>
      <c r="D143" s="94" t="s">
        <v>366</v>
      </c>
      <c r="E143" s="35">
        <f t="shared" si="40"/>
        <v>16927304</v>
      </c>
      <c r="F143" s="35">
        <f>F146+F145</f>
        <v>16927304</v>
      </c>
      <c r="G143" s="35">
        <f>G146+G145</f>
        <v>8815000</v>
      </c>
      <c r="H143" s="35">
        <f>H146+H145</f>
        <v>212600</v>
      </c>
      <c r="I143" s="35">
        <f>I146+I145</f>
        <v>0</v>
      </c>
      <c r="J143" s="35">
        <f t="shared" si="41"/>
        <v>520000</v>
      </c>
      <c r="K143" s="35">
        <f>K146+K145</f>
        <v>520000</v>
      </c>
      <c r="L143" s="35">
        <f>L146+L145</f>
        <v>0</v>
      </c>
      <c r="M143" s="35">
        <f>M146+M145</f>
        <v>0</v>
      </c>
      <c r="N143" s="35">
        <f>N146+N145</f>
        <v>0</v>
      </c>
      <c r="O143" s="35">
        <f>O146+O145</f>
        <v>520000</v>
      </c>
      <c r="P143" s="35">
        <f t="shared" si="42"/>
        <v>17447304</v>
      </c>
      <c r="Q143" s="95"/>
      <c r="R143" s="40"/>
      <c r="S143" s="95"/>
      <c r="T143" s="19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</row>
    <row r="144" spans="1:80" s="122" customFormat="1" ht="125.25" hidden="1" customHeight="1" x14ac:dyDescent="0.35">
      <c r="A144" s="93"/>
      <c r="B144" s="93"/>
      <c r="C144" s="93"/>
      <c r="D144" s="116"/>
      <c r="E144" s="35">
        <f t="shared" si="40"/>
        <v>0</v>
      </c>
      <c r="F144" s="117"/>
      <c r="G144" s="118"/>
      <c r="H144" s="118"/>
      <c r="I144" s="118"/>
      <c r="J144" s="35">
        <f t="shared" si="41"/>
        <v>0</v>
      </c>
      <c r="K144" s="63"/>
      <c r="L144" s="119"/>
      <c r="M144" s="119"/>
      <c r="N144" s="119"/>
      <c r="O144" s="119"/>
      <c r="P144" s="35">
        <f t="shared" si="42"/>
        <v>0</v>
      </c>
      <c r="Q144" s="120"/>
      <c r="R144" s="121"/>
      <c r="S144" s="120"/>
      <c r="T144" s="19"/>
      <c r="U144" s="120"/>
      <c r="V144" s="120"/>
      <c r="W144" s="120"/>
      <c r="X144" s="120"/>
      <c r="Y144" s="120"/>
      <c r="Z144" s="120"/>
      <c r="AA144" s="120"/>
      <c r="AB144" s="120"/>
      <c r="AC144" s="120"/>
      <c r="AD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  <c r="AN144" s="120"/>
      <c r="AO144" s="120"/>
      <c r="AP144" s="120"/>
      <c r="AQ144" s="120"/>
      <c r="AR144" s="120"/>
      <c r="AS144" s="120"/>
      <c r="AT144" s="120"/>
      <c r="AU144" s="120"/>
      <c r="AV144" s="120"/>
      <c r="AW144" s="120"/>
      <c r="AX144" s="120"/>
      <c r="AY144" s="120"/>
      <c r="AZ144" s="120"/>
      <c r="BA144" s="120"/>
      <c r="BB144" s="120"/>
      <c r="BC144" s="120"/>
      <c r="BD144" s="120"/>
      <c r="BE144" s="120"/>
      <c r="BF144" s="120"/>
      <c r="BG144" s="120"/>
      <c r="BH144" s="120"/>
      <c r="BI144" s="120"/>
      <c r="BJ144" s="120"/>
      <c r="BK144" s="120"/>
      <c r="BL144" s="120"/>
      <c r="BM144" s="120"/>
      <c r="BN144" s="120"/>
      <c r="BO144" s="120"/>
      <c r="BP144" s="120"/>
      <c r="BQ144" s="120"/>
      <c r="BR144" s="120"/>
      <c r="BS144" s="120"/>
      <c r="BT144" s="120"/>
      <c r="BU144" s="120"/>
      <c r="BV144" s="120"/>
      <c r="BW144" s="120"/>
      <c r="BX144" s="120"/>
      <c r="BY144" s="120"/>
      <c r="BZ144" s="120"/>
      <c r="CA144" s="120"/>
      <c r="CB144" s="120"/>
    </row>
    <row r="145" spans="1:80" s="122" customFormat="1" ht="49.5" customHeight="1" x14ac:dyDescent="0.35">
      <c r="A145" s="77" t="s">
        <v>368</v>
      </c>
      <c r="B145" s="77" t="s">
        <v>369</v>
      </c>
      <c r="C145" s="77" t="s">
        <v>370</v>
      </c>
      <c r="D145" s="109" t="s">
        <v>371</v>
      </c>
      <c r="E145" s="35">
        <f t="shared" si="40"/>
        <v>10103204</v>
      </c>
      <c r="F145" s="48">
        <f>7409900+2693300+4</f>
        <v>10103204</v>
      </c>
      <c r="G145" s="43">
        <v>3715000</v>
      </c>
      <c r="H145" s="43">
        <v>41600</v>
      </c>
      <c r="I145" s="43"/>
      <c r="J145" s="35">
        <f t="shared" si="41"/>
        <v>520000</v>
      </c>
      <c r="K145" s="44">
        <v>520000</v>
      </c>
      <c r="L145" s="45"/>
      <c r="M145" s="43"/>
      <c r="N145" s="43"/>
      <c r="O145" s="43">
        <v>520000</v>
      </c>
      <c r="P145" s="35">
        <f t="shared" si="42"/>
        <v>10623204</v>
      </c>
      <c r="Q145" s="120"/>
      <c r="R145" s="121"/>
      <c r="S145" s="120"/>
      <c r="T145" s="19"/>
      <c r="U145" s="120"/>
      <c r="V145" s="120"/>
      <c r="W145" s="120"/>
      <c r="X145" s="120"/>
      <c r="Y145" s="120"/>
      <c r="Z145" s="120"/>
      <c r="AA145" s="120"/>
      <c r="AB145" s="120"/>
      <c r="AC145" s="120"/>
      <c r="AD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  <c r="AN145" s="120"/>
      <c r="AO145" s="120"/>
      <c r="AP145" s="120"/>
      <c r="AQ145" s="120"/>
      <c r="AR145" s="120"/>
      <c r="AS145" s="120"/>
      <c r="AT145" s="120"/>
      <c r="AU145" s="120"/>
      <c r="AV145" s="120"/>
      <c r="AW145" s="120"/>
      <c r="AX145" s="120"/>
      <c r="AY145" s="120"/>
      <c r="AZ145" s="120"/>
      <c r="BA145" s="120"/>
      <c r="BB145" s="120"/>
      <c r="BC145" s="120"/>
      <c r="BD145" s="120"/>
      <c r="BE145" s="120"/>
      <c r="BF145" s="120"/>
      <c r="BG145" s="120"/>
      <c r="BH145" s="120"/>
      <c r="BI145" s="120"/>
      <c r="BJ145" s="120"/>
      <c r="BK145" s="120"/>
      <c r="BL145" s="120"/>
      <c r="BM145" s="120"/>
      <c r="BN145" s="120"/>
      <c r="BO145" s="120"/>
      <c r="BP145" s="120"/>
      <c r="BQ145" s="120"/>
      <c r="BR145" s="120"/>
      <c r="BS145" s="120"/>
      <c r="BT145" s="120"/>
      <c r="BU145" s="120"/>
      <c r="BV145" s="120"/>
      <c r="BW145" s="120"/>
      <c r="BX145" s="120"/>
      <c r="BY145" s="120"/>
      <c r="BZ145" s="120"/>
      <c r="CA145" s="120"/>
      <c r="CB145" s="120"/>
    </row>
    <row r="146" spans="1:80" s="110" customFormat="1" ht="30.75" customHeight="1" x14ac:dyDescent="0.35">
      <c r="A146" s="77" t="s">
        <v>372</v>
      </c>
      <c r="B146" s="77" t="s">
        <v>373</v>
      </c>
      <c r="C146" s="77" t="s">
        <v>370</v>
      </c>
      <c r="D146" s="109" t="s">
        <v>374</v>
      </c>
      <c r="E146" s="35">
        <f t="shared" si="40"/>
        <v>6824100</v>
      </c>
      <c r="F146" s="48">
        <v>6824100</v>
      </c>
      <c r="G146" s="43">
        <v>5100000</v>
      </c>
      <c r="H146" s="43">
        <v>171000</v>
      </c>
      <c r="I146" s="43"/>
      <c r="J146" s="35">
        <f t="shared" si="41"/>
        <v>0</v>
      </c>
      <c r="K146" s="44"/>
      <c r="L146" s="45"/>
      <c r="M146" s="43"/>
      <c r="N146" s="43"/>
      <c r="O146" s="43"/>
      <c r="P146" s="35">
        <f t="shared" si="42"/>
        <v>6824100</v>
      </c>
      <c r="Q146" s="96"/>
      <c r="R146" s="46"/>
      <c r="S146" s="96"/>
      <c r="T146" s="19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</row>
    <row r="147" spans="1:80" s="124" customFormat="1" ht="33.75" customHeight="1" x14ac:dyDescent="0.35">
      <c r="A147" s="33" t="s">
        <v>375</v>
      </c>
      <c r="B147" s="33"/>
      <c r="C147" s="49"/>
      <c r="D147" s="94" t="s">
        <v>376</v>
      </c>
      <c r="E147" s="35">
        <f t="shared" si="40"/>
        <v>123010000</v>
      </c>
      <c r="F147" s="35">
        <f>F148</f>
        <v>123010000</v>
      </c>
      <c r="G147" s="35">
        <f>G148</f>
        <v>0</v>
      </c>
      <c r="H147" s="35">
        <f>H148</f>
        <v>0</v>
      </c>
      <c r="I147" s="35">
        <f>I148</f>
        <v>0</v>
      </c>
      <c r="J147" s="35">
        <f t="shared" si="41"/>
        <v>0</v>
      </c>
      <c r="K147" s="35">
        <f>K148</f>
        <v>0</v>
      </c>
      <c r="L147" s="35">
        <f>L148</f>
        <v>0</v>
      </c>
      <c r="M147" s="35">
        <f>M148</f>
        <v>0</v>
      </c>
      <c r="N147" s="35">
        <f>N148</f>
        <v>0</v>
      </c>
      <c r="O147" s="35">
        <f>O148</f>
        <v>0</v>
      </c>
      <c r="P147" s="35">
        <f t="shared" si="42"/>
        <v>123010000</v>
      </c>
      <c r="Q147" s="123"/>
      <c r="R147" s="37"/>
      <c r="S147" s="38">
        <f>E147+K147</f>
        <v>123010000</v>
      </c>
      <c r="T147" s="19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</row>
    <row r="148" spans="1:80" s="124" customFormat="1" ht="30.75" customHeight="1" x14ac:dyDescent="0.4">
      <c r="A148" s="33" t="s">
        <v>377</v>
      </c>
      <c r="B148" s="33"/>
      <c r="C148" s="49"/>
      <c r="D148" s="94" t="s">
        <v>376</v>
      </c>
      <c r="E148" s="35">
        <f t="shared" si="40"/>
        <v>123010000</v>
      </c>
      <c r="F148" s="35">
        <f>F149+F153+F150+F151+F152</f>
        <v>123010000</v>
      </c>
      <c r="G148" s="35">
        <f t="shared" ref="G148:O148" si="43">G149+G153+G150</f>
        <v>0</v>
      </c>
      <c r="H148" s="35">
        <f t="shared" si="43"/>
        <v>0</v>
      </c>
      <c r="I148" s="35">
        <f t="shared" si="43"/>
        <v>0</v>
      </c>
      <c r="J148" s="35">
        <f t="shared" si="43"/>
        <v>0</v>
      </c>
      <c r="K148" s="35">
        <f t="shared" si="43"/>
        <v>0</v>
      </c>
      <c r="L148" s="35">
        <f t="shared" si="43"/>
        <v>0</v>
      </c>
      <c r="M148" s="35">
        <f t="shared" si="43"/>
        <v>0</v>
      </c>
      <c r="N148" s="35">
        <f t="shared" si="43"/>
        <v>0</v>
      </c>
      <c r="O148" s="35">
        <f t="shared" si="43"/>
        <v>0</v>
      </c>
      <c r="P148" s="35">
        <f t="shared" si="42"/>
        <v>123010000</v>
      </c>
      <c r="Q148" s="123"/>
      <c r="R148" s="40"/>
      <c r="S148" s="123"/>
      <c r="T148" s="19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</row>
    <row r="149" spans="1:80" s="19" customFormat="1" ht="88.2" customHeight="1" x14ac:dyDescent="0.35">
      <c r="A149" s="77" t="s">
        <v>378</v>
      </c>
      <c r="B149" s="77" t="s">
        <v>379</v>
      </c>
      <c r="C149" s="77" t="s">
        <v>37</v>
      </c>
      <c r="D149" s="125" t="s">
        <v>380</v>
      </c>
      <c r="E149" s="35">
        <f t="shared" si="40"/>
        <v>66510000</v>
      </c>
      <c r="F149" s="48">
        <v>66510000</v>
      </c>
      <c r="G149" s="48"/>
      <c r="H149" s="48"/>
      <c r="I149" s="48"/>
      <c r="J149" s="35">
        <f>L149+O149</f>
        <v>0</v>
      </c>
      <c r="K149" s="48"/>
      <c r="L149" s="45"/>
      <c r="M149" s="43"/>
      <c r="N149" s="43"/>
      <c r="O149" s="98"/>
      <c r="P149" s="35">
        <f t="shared" si="42"/>
        <v>66510000</v>
      </c>
      <c r="R149" s="46"/>
      <c r="S149" s="126"/>
    </row>
    <row r="150" spans="1:80" s="19" customFormat="1" ht="26.25" hidden="1" customHeight="1" x14ac:dyDescent="0.35">
      <c r="A150" s="77" t="s">
        <v>381</v>
      </c>
      <c r="B150" s="77" t="s">
        <v>382</v>
      </c>
      <c r="C150" s="77" t="s">
        <v>37</v>
      </c>
      <c r="D150" s="125" t="s">
        <v>383</v>
      </c>
      <c r="E150" s="35">
        <f t="shared" si="40"/>
        <v>0</v>
      </c>
      <c r="F150" s="48"/>
      <c r="G150" s="48"/>
      <c r="H150" s="48"/>
      <c r="I150" s="48"/>
      <c r="J150" s="35">
        <f>L150+O150</f>
        <v>0</v>
      </c>
      <c r="K150" s="48"/>
      <c r="L150" s="45"/>
      <c r="M150" s="43"/>
      <c r="N150" s="43"/>
      <c r="O150" s="98"/>
      <c r="P150" s="35">
        <f t="shared" si="42"/>
        <v>0</v>
      </c>
      <c r="R150" s="46"/>
      <c r="S150" s="126"/>
    </row>
    <row r="151" spans="1:80" s="19" customFormat="1" ht="36" customHeight="1" x14ac:dyDescent="0.35">
      <c r="A151" s="77" t="s">
        <v>381</v>
      </c>
      <c r="B151" s="77" t="s">
        <v>382</v>
      </c>
      <c r="C151" s="77" t="s">
        <v>37</v>
      </c>
      <c r="D151" s="125" t="s">
        <v>383</v>
      </c>
      <c r="E151" s="35">
        <f t="shared" si="40"/>
        <v>1500000</v>
      </c>
      <c r="F151" s="48">
        <v>1500000</v>
      </c>
      <c r="G151" s="48"/>
      <c r="H151" s="48"/>
      <c r="I151" s="48"/>
      <c r="J151" s="35">
        <f>L151+O151</f>
        <v>0</v>
      </c>
      <c r="K151" s="48"/>
      <c r="L151" s="45"/>
      <c r="M151" s="43"/>
      <c r="N151" s="43"/>
      <c r="O151" s="98"/>
      <c r="P151" s="35">
        <f t="shared" si="42"/>
        <v>1500000</v>
      </c>
      <c r="R151" s="46"/>
      <c r="S151" s="126"/>
    </row>
    <row r="152" spans="1:80" s="19" customFormat="1" ht="61.5" customHeight="1" x14ac:dyDescent="0.35">
      <c r="A152" s="77" t="s">
        <v>384</v>
      </c>
      <c r="B152" s="77" t="s">
        <v>385</v>
      </c>
      <c r="C152" s="77" t="s">
        <v>37</v>
      </c>
      <c r="D152" s="125" t="s">
        <v>386</v>
      </c>
      <c r="E152" s="35">
        <f t="shared" si="40"/>
        <v>35000000</v>
      </c>
      <c r="F152" s="48">
        <v>35000000</v>
      </c>
      <c r="G152" s="48"/>
      <c r="H152" s="48"/>
      <c r="I152" s="48"/>
      <c r="J152" s="35">
        <f>L152+O152</f>
        <v>0</v>
      </c>
      <c r="K152" s="48"/>
      <c r="L152" s="45"/>
      <c r="M152" s="43"/>
      <c r="N152" s="43"/>
      <c r="O152" s="98"/>
      <c r="P152" s="35">
        <f t="shared" si="42"/>
        <v>35000000</v>
      </c>
      <c r="R152" s="46"/>
      <c r="S152" s="126"/>
    </row>
    <row r="153" spans="1:80" ht="30" customHeight="1" x14ac:dyDescent="0.35">
      <c r="A153" s="77" t="s">
        <v>387</v>
      </c>
      <c r="B153" s="127" t="s">
        <v>388</v>
      </c>
      <c r="C153" s="127" t="s">
        <v>38</v>
      </c>
      <c r="D153" s="128" t="s">
        <v>389</v>
      </c>
      <c r="E153" s="35">
        <f t="shared" si="40"/>
        <v>20000000</v>
      </c>
      <c r="F153" s="48">
        <v>20000000</v>
      </c>
      <c r="G153" s="89"/>
      <c r="H153" s="89"/>
      <c r="I153" s="89"/>
      <c r="J153" s="35">
        <f>L153+O153</f>
        <v>0</v>
      </c>
      <c r="K153" s="48"/>
      <c r="L153" s="129"/>
      <c r="M153" s="98"/>
      <c r="N153" s="98"/>
      <c r="O153" s="98"/>
      <c r="P153" s="35">
        <f t="shared" si="42"/>
        <v>20000000</v>
      </c>
      <c r="Q153" s="96"/>
      <c r="R153" s="46"/>
      <c r="S153" s="96"/>
      <c r="U153" s="96"/>
      <c r="V153" s="96"/>
      <c r="W153" s="96"/>
      <c r="X153" s="96"/>
      <c r="Y153" s="96"/>
      <c r="Z153" s="96"/>
      <c r="AA153" s="96"/>
    </row>
    <row r="154" spans="1:80" ht="45.75" customHeight="1" x14ac:dyDescent="0.35">
      <c r="A154" s="33" t="s">
        <v>390</v>
      </c>
      <c r="B154" s="33"/>
      <c r="C154" s="49"/>
      <c r="D154" s="94" t="s">
        <v>391</v>
      </c>
      <c r="E154" s="35">
        <f t="shared" si="40"/>
        <v>49238700</v>
      </c>
      <c r="F154" s="35">
        <f t="shared" ref="F154:O154" si="44">F155</f>
        <v>49238700</v>
      </c>
      <c r="G154" s="35">
        <f t="shared" si="44"/>
        <v>0</v>
      </c>
      <c r="H154" s="35">
        <f t="shared" si="44"/>
        <v>0</v>
      </c>
      <c r="I154" s="35">
        <f t="shared" si="44"/>
        <v>0</v>
      </c>
      <c r="J154" s="35">
        <f t="shared" si="44"/>
        <v>0</v>
      </c>
      <c r="K154" s="35">
        <f t="shared" si="44"/>
        <v>0</v>
      </c>
      <c r="L154" s="35">
        <f t="shared" si="44"/>
        <v>0</v>
      </c>
      <c r="M154" s="35">
        <f t="shared" si="44"/>
        <v>0</v>
      </c>
      <c r="N154" s="35">
        <f t="shared" si="44"/>
        <v>0</v>
      </c>
      <c r="O154" s="35">
        <f t="shared" si="44"/>
        <v>0</v>
      </c>
      <c r="P154" s="35">
        <f t="shared" si="42"/>
        <v>49238700</v>
      </c>
      <c r="Q154" s="96"/>
      <c r="R154" s="46"/>
      <c r="S154" s="96"/>
      <c r="U154" s="96"/>
      <c r="V154" s="96"/>
      <c r="W154" s="96"/>
      <c r="X154" s="96"/>
      <c r="Y154" s="96"/>
      <c r="Z154" s="96"/>
      <c r="AA154" s="96"/>
    </row>
    <row r="155" spans="1:80" ht="51" customHeight="1" x14ac:dyDescent="0.35">
      <c r="A155" s="33" t="s">
        <v>392</v>
      </c>
      <c r="B155" s="33"/>
      <c r="C155" s="49"/>
      <c r="D155" s="94" t="s">
        <v>391</v>
      </c>
      <c r="E155" s="35">
        <f t="shared" si="40"/>
        <v>49238700</v>
      </c>
      <c r="F155" s="35">
        <f t="shared" ref="F155:O155" si="45">F156+F157</f>
        <v>49238700</v>
      </c>
      <c r="G155" s="35">
        <f t="shared" si="45"/>
        <v>0</v>
      </c>
      <c r="H155" s="35">
        <f t="shared" si="45"/>
        <v>0</v>
      </c>
      <c r="I155" s="35">
        <f t="shared" si="45"/>
        <v>0</v>
      </c>
      <c r="J155" s="35">
        <f t="shared" si="45"/>
        <v>0</v>
      </c>
      <c r="K155" s="35">
        <f t="shared" si="45"/>
        <v>0</v>
      </c>
      <c r="L155" s="35">
        <f t="shared" si="45"/>
        <v>0</v>
      </c>
      <c r="M155" s="35">
        <f t="shared" si="45"/>
        <v>0</v>
      </c>
      <c r="N155" s="35">
        <f t="shared" si="45"/>
        <v>0</v>
      </c>
      <c r="O155" s="35">
        <f t="shared" si="45"/>
        <v>0</v>
      </c>
      <c r="P155" s="35">
        <f t="shared" si="42"/>
        <v>49238700</v>
      </c>
      <c r="Q155" s="96"/>
      <c r="R155" s="46"/>
      <c r="S155" s="96"/>
      <c r="U155" s="96"/>
      <c r="V155" s="96"/>
      <c r="W155" s="96"/>
      <c r="X155" s="96"/>
      <c r="Y155" s="96"/>
      <c r="Z155" s="96"/>
      <c r="AA155" s="96"/>
    </row>
    <row r="156" spans="1:80" ht="50.25" customHeight="1" x14ac:dyDescent="0.4">
      <c r="A156" s="77" t="s">
        <v>393</v>
      </c>
      <c r="B156" s="77" t="s">
        <v>210</v>
      </c>
      <c r="C156" s="77" t="s">
        <v>90</v>
      </c>
      <c r="D156" s="82" t="s">
        <v>211</v>
      </c>
      <c r="E156" s="35">
        <f t="shared" si="40"/>
        <v>49161990</v>
      </c>
      <c r="F156" s="43">
        <f>39161990+10000000</f>
        <v>49161990</v>
      </c>
      <c r="G156" s="43"/>
      <c r="H156" s="43"/>
      <c r="I156" s="43"/>
      <c r="J156" s="35">
        <f>L156+O156</f>
        <v>0</v>
      </c>
      <c r="K156" s="44"/>
      <c r="L156" s="48"/>
      <c r="M156" s="48"/>
      <c r="N156" s="48"/>
      <c r="O156" s="48"/>
      <c r="P156" s="35">
        <f t="shared" si="42"/>
        <v>49161990</v>
      </c>
      <c r="Q156" s="96"/>
      <c r="R156" s="46"/>
      <c r="S156" s="96"/>
      <c r="U156" s="96"/>
      <c r="V156" s="96"/>
      <c r="W156" s="96"/>
      <c r="X156" s="96"/>
      <c r="Y156" s="96"/>
      <c r="Z156" s="96"/>
      <c r="AA156" s="96"/>
    </row>
    <row r="157" spans="1:80" ht="102.75" customHeight="1" x14ac:dyDescent="0.35">
      <c r="A157" s="77" t="s">
        <v>394</v>
      </c>
      <c r="B157" s="127" t="s">
        <v>216</v>
      </c>
      <c r="C157" s="127" t="s">
        <v>37</v>
      </c>
      <c r="D157" s="130" t="s">
        <v>395</v>
      </c>
      <c r="E157" s="35">
        <f t="shared" si="40"/>
        <v>76710</v>
      </c>
      <c r="F157" s="48">
        <v>76710</v>
      </c>
      <c r="G157" s="89"/>
      <c r="H157" s="89"/>
      <c r="I157" s="89"/>
      <c r="J157" s="35"/>
      <c r="K157" s="48"/>
      <c r="L157" s="129"/>
      <c r="M157" s="98"/>
      <c r="N157" s="98"/>
      <c r="O157" s="98"/>
      <c r="P157" s="35">
        <f t="shared" si="42"/>
        <v>76710</v>
      </c>
      <c r="Q157" s="96"/>
      <c r="R157" s="46"/>
      <c r="S157" s="96"/>
      <c r="U157" s="96"/>
      <c r="V157" s="96"/>
      <c r="W157" s="96"/>
      <c r="X157" s="96"/>
      <c r="Y157" s="96"/>
      <c r="Z157" s="96"/>
      <c r="AA157" s="96"/>
    </row>
    <row r="158" spans="1:80" s="75" customFormat="1" ht="31.5" customHeight="1" x14ac:dyDescent="0.4">
      <c r="A158" s="131"/>
      <c r="B158" s="131"/>
      <c r="C158" s="131"/>
      <c r="D158" s="132" t="s">
        <v>396</v>
      </c>
      <c r="E158" s="35">
        <f t="shared" ref="E158:P158" si="46">E14+E21+E24+E28+E50+E68+E84+E89+E101+E116+E121+E124+E129+E134+E139+E142+E147+E154</f>
        <v>2086228304</v>
      </c>
      <c r="F158" s="35">
        <f t="shared" si="46"/>
        <v>2080887304</v>
      </c>
      <c r="G158" s="35">
        <f t="shared" si="46"/>
        <v>673573300</v>
      </c>
      <c r="H158" s="35">
        <f t="shared" si="46"/>
        <v>124794600</v>
      </c>
      <c r="I158" s="35">
        <f t="shared" si="46"/>
        <v>5341000</v>
      </c>
      <c r="J158" s="35">
        <f t="shared" si="46"/>
        <v>263666996</v>
      </c>
      <c r="K158" s="35">
        <f t="shared" si="46"/>
        <v>100944396</v>
      </c>
      <c r="L158" s="35">
        <f t="shared" si="46"/>
        <v>83369400</v>
      </c>
      <c r="M158" s="35">
        <f t="shared" si="46"/>
        <v>7253000</v>
      </c>
      <c r="N158" s="35">
        <f t="shared" si="46"/>
        <v>1456000</v>
      </c>
      <c r="O158" s="35">
        <f t="shared" si="46"/>
        <v>180297596</v>
      </c>
      <c r="P158" s="35">
        <f t="shared" si="46"/>
        <v>2349895300</v>
      </c>
      <c r="Q158" s="96"/>
      <c r="R158" s="37"/>
      <c r="S158" s="38">
        <f>E158+K158</f>
        <v>2187172700</v>
      </c>
      <c r="T158" s="19"/>
    </row>
    <row r="159" spans="1:80" ht="0.75" hidden="1" customHeight="1" x14ac:dyDescent="0.4">
      <c r="C159" s="133"/>
      <c r="D159" s="134"/>
      <c r="E159" s="135"/>
      <c r="F159" s="135"/>
      <c r="G159" s="136"/>
      <c r="H159" s="136"/>
      <c r="I159" s="136"/>
      <c r="J159" s="137">
        <f t="shared" ref="J159:J164" si="47">L159+O159</f>
        <v>0</v>
      </c>
      <c r="K159" s="138"/>
      <c r="L159" s="136"/>
      <c r="M159" s="136"/>
      <c r="N159" s="136"/>
      <c r="O159" s="136"/>
      <c r="P159" s="135"/>
      <c r="R159" s="46"/>
    </row>
    <row r="160" spans="1:80" ht="0.75" hidden="1" customHeight="1" x14ac:dyDescent="0.4">
      <c r="C160" s="133"/>
      <c r="D160" s="134"/>
      <c r="E160" s="135"/>
      <c r="F160" s="135"/>
      <c r="G160" s="136"/>
      <c r="H160" s="136"/>
      <c r="I160" s="136"/>
      <c r="J160" s="137">
        <f t="shared" si="47"/>
        <v>0</v>
      </c>
      <c r="K160" s="138"/>
      <c r="L160" s="136"/>
      <c r="M160" s="136"/>
      <c r="N160" s="136"/>
      <c r="O160" s="136"/>
      <c r="P160" s="135"/>
      <c r="R160" s="46"/>
    </row>
    <row r="161" spans="1:80" ht="0.75" hidden="1" customHeight="1" x14ac:dyDescent="0.4">
      <c r="C161" s="133"/>
      <c r="D161" s="134"/>
      <c r="E161" s="135"/>
      <c r="F161" s="135"/>
      <c r="G161" s="136"/>
      <c r="H161" s="136"/>
      <c r="I161" s="136"/>
      <c r="J161" s="137">
        <f t="shared" si="47"/>
        <v>0</v>
      </c>
      <c r="K161" s="138"/>
      <c r="L161" s="136"/>
      <c r="M161" s="136"/>
      <c r="N161" s="136"/>
      <c r="O161" s="136"/>
      <c r="P161" s="135"/>
      <c r="R161" s="46"/>
    </row>
    <row r="162" spans="1:80" ht="0.75" hidden="1" customHeight="1" x14ac:dyDescent="0.4">
      <c r="C162" s="133"/>
      <c r="D162" s="134"/>
      <c r="E162" s="135"/>
      <c r="F162" s="135"/>
      <c r="G162" s="136"/>
      <c r="H162" s="136"/>
      <c r="I162" s="136"/>
      <c r="J162" s="137">
        <f t="shared" si="47"/>
        <v>0</v>
      </c>
      <c r="K162" s="138"/>
      <c r="L162" s="136"/>
      <c r="M162" s="136"/>
      <c r="N162" s="136"/>
      <c r="O162" s="136"/>
      <c r="P162" s="135"/>
      <c r="R162" s="46"/>
    </row>
    <row r="163" spans="1:80" ht="0.75" hidden="1" customHeight="1" x14ac:dyDescent="0.4">
      <c r="C163" s="133"/>
      <c r="D163" s="134"/>
      <c r="E163" s="135"/>
      <c r="F163" s="135"/>
      <c r="G163" s="136"/>
      <c r="H163" s="136"/>
      <c r="I163" s="136"/>
      <c r="J163" s="137">
        <f t="shared" si="47"/>
        <v>0</v>
      </c>
      <c r="K163" s="138"/>
      <c r="L163" s="136"/>
      <c r="M163" s="136"/>
      <c r="N163" s="136"/>
      <c r="O163" s="136"/>
      <c r="P163" s="135"/>
      <c r="R163" s="46"/>
    </row>
    <row r="164" spans="1:80" ht="0.75" hidden="1" customHeight="1" x14ac:dyDescent="0.4">
      <c r="C164" s="133"/>
      <c r="D164" s="134"/>
      <c r="E164" s="135"/>
      <c r="F164" s="135"/>
      <c r="G164" s="136"/>
      <c r="H164" s="136"/>
      <c r="I164" s="136"/>
      <c r="J164" s="139">
        <f t="shared" si="47"/>
        <v>0</v>
      </c>
      <c r="K164" s="138"/>
      <c r="L164" s="136"/>
      <c r="M164" s="136"/>
      <c r="N164" s="136"/>
      <c r="O164" s="136"/>
      <c r="P164" s="135"/>
      <c r="R164" s="46"/>
    </row>
    <row r="165" spans="1:80" ht="76.5" customHeight="1" x14ac:dyDescent="0.35">
      <c r="C165" s="133"/>
      <c r="D165" s="134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1"/>
      <c r="R165" s="142"/>
      <c r="S165" s="141"/>
    </row>
    <row r="166" spans="1:80" ht="27" customHeight="1" x14ac:dyDescent="0.5">
      <c r="A166" s="2" t="s">
        <v>397</v>
      </c>
      <c r="B166" s="2"/>
      <c r="C166" s="2"/>
      <c r="D166" s="2"/>
      <c r="E166" s="143"/>
      <c r="F166" s="144"/>
      <c r="G166" s="145"/>
      <c r="H166" s="145"/>
      <c r="I166" s="145"/>
      <c r="J166" s="146"/>
      <c r="K166" s="146"/>
      <c r="L166" s="147"/>
      <c r="M166" s="147"/>
      <c r="N166" s="147"/>
      <c r="O166" s="147"/>
      <c r="P166" s="147"/>
      <c r="Q166" s="141"/>
      <c r="R166" s="142"/>
      <c r="S166" s="141"/>
    </row>
    <row r="167" spans="1:80" ht="28.5" customHeight="1" x14ac:dyDescent="0.5">
      <c r="A167" s="1" t="s">
        <v>398</v>
      </c>
      <c r="B167" s="1"/>
      <c r="C167" s="1"/>
      <c r="D167" s="1"/>
      <c r="E167" s="1"/>
      <c r="F167" s="148"/>
      <c r="G167" s="149"/>
      <c r="H167" s="150"/>
      <c r="I167" s="150"/>
      <c r="J167" s="151"/>
      <c r="K167" s="151"/>
      <c r="L167" s="152"/>
      <c r="M167" s="171" t="s">
        <v>399</v>
      </c>
      <c r="N167" s="171"/>
      <c r="O167" s="171"/>
      <c r="P167" s="171"/>
      <c r="Q167" s="153"/>
    </row>
    <row r="168" spans="1:80" s="156" customFormat="1" ht="23.4" customHeight="1" x14ac:dyDescent="0.3">
      <c r="A168" s="15"/>
      <c r="B168" s="15"/>
      <c r="C168" s="15"/>
      <c r="D168" s="154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55"/>
      <c r="AL168" s="55"/>
      <c r="AM168" s="55"/>
      <c r="AN168" s="55"/>
      <c r="AO168" s="55"/>
      <c r="AP168" s="55"/>
      <c r="AQ168" s="55"/>
      <c r="AR168" s="55"/>
      <c r="AS168" s="55"/>
      <c r="AT168" s="55"/>
      <c r="AU168" s="55"/>
      <c r="AV168" s="55"/>
      <c r="AW168" s="55"/>
      <c r="AX168" s="55"/>
      <c r="AY168" s="55"/>
      <c r="AZ168" s="55"/>
      <c r="BA168" s="55"/>
      <c r="BB168" s="55"/>
      <c r="BC168" s="55"/>
      <c r="BD168" s="55"/>
      <c r="BE168" s="55"/>
      <c r="BF168" s="55"/>
      <c r="BG168" s="55"/>
      <c r="BH168" s="55"/>
      <c r="BI168" s="55"/>
      <c r="BJ168" s="55"/>
      <c r="BK168" s="55"/>
      <c r="BL168" s="55"/>
      <c r="BM168" s="55"/>
      <c r="BN168" s="55"/>
      <c r="BO168" s="55"/>
      <c r="BP168" s="55"/>
      <c r="BQ168" s="55"/>
      <c r="BR168" s="55"/>
      <c r="BS168" s="55"/>
      <c r="BT168" s="55"/>
      <c r="BU168" s="55"/>
      <c r="BV168" s="55"/>
      <c r="BW168" s="55"/>
      <c r="BX168" s="55"/>
      <c r="BY168" s="55"/>
      <c r="BZ168" s="55"/>
      <c r="CA168" s="55"/>
      <c r="CB168" s="55"/>
    </row>
    <row r="169" spans="1:80" x14ac:dyDescent="0.4"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</row>
    <row r="170" spans="1:80" x14ac:dyDescent="0.3"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</row>
    <row r="171" spans="1:80" x14ac:dyDescent="0.4">
      <c r="E171" s="157"/>
      <c r="F171" s="157"/>
      <c r="G171" s="157"/>
      <c r="H171" s="157"/>
      <c r="I171" s="157"/>
      <c r="J171" s="157"/>
      <c r="K171" s="157"/>
      <c r="L171" s="172"/>
      <c r="M171" s="172"/>
      <c r="N171" s="172"/>
      <c r="O171" s="157"/>
      <c r="P171" s="158"/>
      <c r="S171" s="158"/>
    </row>
    <row r="172" spans="1:80" x14ac:dyDescent="0.4">
      <c r="D172" s="134"/>
      <c r="E172" s="159"/>
      <c r="F172" s="159"/>
      <c r="G172" s="157"/>
      <c r="H172" s="157"/>
      <c r="I172" s="157"/>
      <c r="J172" s="157"/>
      <c r="K172" s="157"/>
      <c r="L172" s="172"/>
      <c r="M172" s="172"/>
      <c r="N172" s="172"/>
      <c r="O172" s="157"/>
      <c r="P172" s="158"/>
      <c r="S172" s="158"/>
    </row>
    <row r="173" spans="1:80" x14ac:dyDescent="0.4">
      <c r="E173" s="18"/>
      <c r="F173" s="18"/>
      <c r="J173" s="18"/>
      <c r="K173" s="18"/>
      <c r="L173" s="172"/>
      <c r="M173" s="172"/>
      <c r="N173" s="172"/>
      <c r="O173" s="157"/>
      <c r="P173" s="158"/>
    </row>
    <row r="174" spans="1:80" x14ac:dyDescent="0.4">
      <c r="E174" s="18"/>
      <c r="F174" s="18"/>
      <c r="J174" s="18"/>
      <c r="K174" s="18"/>
      <c r="L174" s="173"/>
      <c r="M174" s="173"/>
      <c r="N174" s="173"/>
      <c r="O174" s="160"/>
      <c r="P174" s="161"/>
    </row>
    <row r="175" spans="1:80" x14ac:dyDescent="0.4">
      <c r="E175" s="18"/>
      <c r="F175" s="18"/>
      <c r="J175" s="18"/>
      <c r="K175" s="18"/>
      <c r="L175" s="172"/>
      <c r="M175" s="172"/>
      <c r="N175" s="172"/>
      <c r="O175" s="157"/>
      <c r="P175" s="158"/>
    </row>
    <row r="176" spans="1:80" x14ac:dyDescent="0.4">
      <c r="E176" s="18"/>
      <c r="F176" s="18"/>
      <c r="J176" s="18"/>
      <c r="K176" s="18"/>
      <c r="L176" s="172"/>
      <c r="M176" s="172"/>
      <c r="N176" s="172"/>
      <c r="O176" s="157"/>
      <c r="P176" s="158"/>
    </row>
    <row r="177" spans="1:16" x14ac:dyDescent="0.4">
      <c r="E177" s="18"/>
      <c r="F177" s="18"/>
      <c r="J177" s="18"/>
      <c r="K177" s="18"/>
      <c r="L177" s="172"/>
      <c r="M177" s="172"/>
      <c r="N177" s="172"/>
      <c r="O177" s="157"/>
      <c r="P177" s="158"/>
    </row>
    <row r="178" spans="1:16" s="19" customFormat="1" x14ac:dyDescent="0.4">
      <c r="A178" s="15"/>
      <c r="B178" s="15"/>
      <c r="C178" s="15"/>
      <c r="D178" s="16"/>
      <c r="E178" s="18"/>
      <c r="F178" s="18"/>
      <c r="G178" s="18"/>
      <c r="H178" s="18"/>
      <c r="I178" s="18"/>
      <c r="J178" s="18"/>
      <c r="K178" s="18"/>
      <c r="L178" s="173"/>
      <c r="M178" s="173"/>
      <c r="N178" s="173"/>
      <c r="O178" s="18"/>
      <c r="P178" s="161"/>
    </row>
    <row r="179" spans="1:16" s="19" customFormat="1" x14ac:dyDescent="0.4">
      <c r="A179" s="15"/>
      <c r="B179" s="15"/>
      <c r="C179" s="15"/>
      <c r="D179" s="16"/>
      <c r="E179" s="18"/>
      <c r="F179" s="18"/>
      <c r="G179" s="18"/>
      <c r="H179" s="18"/>
      <c r="I179" s="18"/>
      <c r="J179" s="18"/>
      <c r="K179" s="18"/>
      <c r="L179" s="162"/>
      <c r="M179" s="162"/>
      <c r="N179" s="162"/>
      <c r="O179" s="162"/>
      <c r="P179" s="163"/>
    </row>
    <row r="180" spans="1:16" s="19" customFormat="1" x14ac:dyDescent="0.4">
      <c r="A180" s="15"/>
      <c r="B180" s="15"/>
      <c r="C180" s="15"/>
      <c r="D180" s="16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1:16" s="19" customFormat="1" x14ac:dyDescent="0.4">
      <c r="A181" s="15"/>
      <c r="B181" s="15"/>
      <c r="C181" s="15"/>
      <c r="D181" s="16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spans="1:16" s="19" customFormat="1" x14ac:dyDescent="0.4">
      <c r="A182" s="15"/>
      <c r="B182" s="15"/>
      <c r="C182" s="15"/>
      <c r="D182" s="16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spans="1:16" s="19" customFormat="1" x14ac:dyDescent="0.4">
      <c r="A183" s="15"/>
      <c r="B183" s="15"/>
      <c r="C183" s="15"/>
      <c r="D183" s="16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1:16" s="19" customFormat="1" x14ac:dyDescent="0.4">
      <c r="A184" s="15"/>
      <c r="B184" s="15"/>
      <c r="C184" s="15"/>
      <c r="D184" s="16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1:16" s="19" customFormat="1" x14ac:dyDescent="0.4">
      <c r="A185" s="15"/>
      <c r="B185" s="15"/>
      <c r="C185" s="15"/>
      <c r="D185" s="16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1:16" s="19" customFormat="1" x14ac:dyDescent="0.4">
      <c r="A186" s="15"/>
      <c r="B186" s="15"/>
      <c r="C186" s="15"/>
      <c r="D186" s="16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1:16" s="19" customFormat="1" x14ac:dyDescent="0.4">
      <c r="A187" s="15"/>
      <c r="B187" s="15"/>
      <c r="C187" s="15"/>
      <c r="D187" s="16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1:16" s="19" customFormat="1" x14ac:dyDescent="0.4">
      <c r="A188" s="15"/>
      <c r="B188" s="15"/>
      <c r="C188" s="15"/>
      <c r="D188" s="16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pans="1:16" s="19" customFormat="1" x14ac:dyDescent="0.4">
      <c r="A189" s="15"/>
      <c r="B189" s="15"/>
      <c r="C189" s="15"/>
      <c r="D189" s="16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1:16" s="19" customFormat="1" x14ac:dyDescent="0.4">
      <c r="A190" s="15"/>
      <c r="B190" s="15"/>
      <c r="C190" s="15"/>
      <c r="D190" s="16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1:16" s="19" customFormat="1" x14ac:dyDescent="0.4">
      <c r="A191" s="15"/>
      <c r="B191" s="15"/>
      <c r="C191" s="15"/>
      <c r="D191" s="16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1:16" s="19" customFormat="1" x14ac:dyDescent="0.4">
      <c r="A192" s="15"/>
      <c r="B192" s="15"/>
      <c r="C192" s="15"/>
      <c r="D192" s="16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pans="1:16" s="19" customFormat="1" x14ac:dyDescent="0.4">
      <c r="A193" s="15"/>
      <c r="B193" s="15"/>
      <c r="C193" s="15"/>
      <c r="D193" s="16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1:16" s="19" customFormat="1" x14ac:dyDescent="0.4">
      <c r="A194" s="15"/>
      <c r="B194" s="15"/>
      <c r="C194" s="15"/>
      <c r="D194" s="16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pans="1:16" s="19" customFormat="1" x14ac:dyDescent="0.4">
      <c r="A195" s="15"/>
      <c r="B195" s="15"/>
      <c r="C195" s="15"/>
      <c r="D195" s="16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1:16" s="19" customFormat="1" x14ac:dyDescent="0.4">
      <c r="A196" s="15"/>
      <c r="B196" s="15"/>
      <c r="C196" s="15"/>
      <c r="D196" s="16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spans="1:16" s="19" customFormat="1" x14ac:dyDescent="0.4">
      <c r="A197" s="15"/>
      <c r="B197" s="15"/>
      <c r="C197" s="15"/>
      <c r="D197" s="16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1:16" s="19" customFormat="1" x14ac:dyDescent="0.4">
      <c r="A198" s="15"/>
      <c r="B198" s="15"/>
      <c r="C198" s="15"/>
      <c r="D198" s="16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spans="1:16" s="19" customFormat="1" x14ac:dyDescent="0.4">
      <c r="A199" s="15"/>
      <c r="B199" s="15"/>
      <c r="C199" s="15"/>
      <c r="D199" s="16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spans="1:16" s="19" customFormat="1" x14ac:dyDescent="0.4">
      <c r="A200" s="15"/>
      <c r="B200" s="15"/>
      <c r="C200" s="15"/>
      <c r="D200" s="16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</row>
    <row r="201" spans="1:16" s="19" customFormat="1" x14ac:dyDescent="0.4">
      <c r="A201" s="15"/>
      <c r="B201" s="15"/>
      <c r="C201" s="15"/>
      <c r="D201" s="16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</row>
    <row r="202" spans="1:16" s="19" customFormat="1" x14ac:dyDescent="0.4">
      <c r="A202" s="15"/>
      <c r="B202" s="15"/>
      <c r="C202" s="15"/>
      <c r="D202" s="16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</row>
    <row r="203" spans="1:16" s="19" customFormat="1" x14ac:dyDescent="0.4">
      <c r="A203" s="15"/>
      <c r="B203" s="15"/>
      <c r="C203" s="15"/>
      <c r="D203" s="16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</row>
    <row r="204" spans="1:16" s="19" customFormat="1" x14ac:dyDescent="0.4">
      <c r="A204" s="15"/>
      <c r="B204" s="15"/>
      <c r="C204" s="15"/>
      <c r="D204" s="16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</row>
    <row r="205" spans="1:16" s="19" customFormat="1" x14ac:dyDescent="0.4">
      <c r="A205" s="15"/>
      <c r="B205" s="15"/>
      <c r="C205" s="15"/>
      <c r="D205" s="16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</row>
    <row r="206" spans="1:16" s="19" customFormat="1" x14ac:dyDescent="0.4">
      <c r="A206" s="15"/>
      <c r="B206" s="15"/>
      <c r="C206" s="15"/>
      <c r="D206" s="16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</row>
    <row r="207" spans="1:16" s="19" customFormat="1" x14ac:dyDescent="0.4">
      <c r="A207" s="15"/>
      <c r="B207" s="15"/>
      <c r="C207" s="15"/>
      <c r="D207" s="16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</row>
    <row r="208" spans="1:16" s="19" customFormat="1" x14ac:dyDescent="0.4">
      <c r="A208" s="15"/>
      <c r="B208" s="15"/>
      <c r="C208" s="15"/>
      <c r="D208" s="16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</row>
    <row r="209" spans="1:16" s="19" customFormat="1" x14ac:dyDescent="0.4">
      <c r="A209" s="15"/>
      <c r="B209" s="15"/>
      <c r="C209" s="15"/>
      <c r="D209" s="16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1:16" s="19" customFormat="1" x14ac:dyDescent="0.4">
      <c r="A210" s="15"/>
      <c r="B210" s="15"/>
      <c r="C210" s="15"/>
      <c r="D210" s="16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</row>
    <row r="211" spans="1:16" s="19" customFormat="1" x14ac:dyDescent="0.4">
      <c r="A211" s="15"/>
      <c r="B211" s="15"/>
      <c r="C211" s="15"/>
      <c r="D211" s="16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</row>
    <row r="212" spans="1:16" s="19" customFormat="1" x14ac:dyDescent="0.4">
      <c r="A212" s="164"/>
      <c r="B212" s="165"/>
      <c r="C212" s="166"/>
      <c r="D212" s="16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</row>
    <row r="213" spans="1:16" s="19" customFormat="1" ht="87" customHeight="1" x14ac:dyDescent="0.4">
      <c r="A213" s="174"/>
      <c r="B213" s="174"/>
      <c r="C213" s="174"/>
      <c r="D213" s="16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</row>
    <row r="214" spans="1:16" s="19" customFormat="1" ht="13.5" customHeight="1" x14ac:dyDescent="0.4">
      <c r="A214" s="167"/>
      <c r="B214" s="167"/>
      <c r="C214" s="167"/>
      <c r="D214" s="16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</row>
    <row r="215" spans="1:16" s="19" customFormat="1" ht="25.5" customHeight="1" x14ac:dyDescent="0.4">
      <c r="A215" s="164"/>
      <c r="B215" s="168"/>
      <c r="C215" s="169"/>
      <c r="D215" s="16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</row>
    <row r="216" spans="1:16" s="19" customFormat="1" ht="29.25" customHeight="1" x14ac:dyDescent="0.4">
      <c r="A216" s="164"/>
      <c r="B216" s="168"/>
      <c r="C216" s="166"/>
      <c r="D216" s="16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</row>
    <row r="217" spans="1:16" s="19" customFormat="1" x14ac:dyDescent="0.4">
      <c r="A217" s="167"/>
      <c r="B217" s="167"/>
      <c r="C217" s="167"/>
      <c r="D217" s="16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</row>
    <row r="218" spans="1:16" s="19" customFormat="1" x14ac:dyDescent="0.4">
      <c r="A218" s="164"/>
      <c r="B218" s="168"/>
      <c r="C218" s="169"/>
      <c r="D218" s="16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</row>
    <row r="219" spans="1:16" s="19" customFormat="1" x14ac:dyDescent="0.4">
      <c r="A219" s="164"/>
      <c r="B219" s="168"/>
      <c r="C219" s="166"/>
      <c r="D219" s="16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</row>
    <row r="220" spans="1:16" s="19" customFormat="1" x14ac:dyDescent="0.4">
      <c r="A220" s="15"/>
      <c r="B220" s="15"/>
      <c r="C220" s="15"/>
      <c r="D220" s="16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</row>
    <row r="221" spans="1:16" s="19" customFormat="1" x14ac:dyDescent="0.4">
      <c r="A221" s="15"/>
      <c r="B221" s="15"/>
      <c r="C221" s="15"/>
      <c r="D221" s="16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</row>
    <row r="222" spans="1:16" s="19" customFormat="1" x14ac:dyDescent="0.4">
      <c r="A222" s="15"/>
      <c r="B222" s="15"/>
      <c r="C222" s="15"/>
      <c r="D222" s="16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</row>
    <row r="223" spans="1:16" s="19" customFormat="1" x14ac:dyDescent="0.4">
      <c r="A223" s="15"/>
      <c r="B223" s="15"/>
      <c r="C223" s="15"/>
      <c r="D223" s="16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</row>
    <row r="224" spans="1:16" s="19" customFormat="1" x14ac:dyDescent="0.4">
      <c r="A224" s="164"/>
      <c r="B224" s="165"/>
      <c r="C224" s="166"/>
      <c r="D224" s="16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</row>
    <row r="225" spans="1:16" s="19" customFormat="1" ht="84" customHeight="1" x14ac:dyDescent="0.4">
      <c r="A225" s="174"/>
      <c r="B225" s="174"/>
      <c r="C225" s="174"/>
      <c r="D225" s="16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</row>
    <row r="226" spans="1:16" s="19" customFormat="1" ht="6" customHeight="1" x14ac:dyDescent="0.4">
      <c r="A226" s="167"/>
      <c r="B226" s="167"/>
      <c r="C226" s="167"/>
      <c r="D226" s="16"/>
      <c r="E226" s="17"/>
      <c r="F226" s="17"/>
      <c r="G226" s="18"/>
      <c r="H226" s="18"/>
      <c r="I226" s="18"/>
      <c r="J226" s="170"/>
      <c r="K226" s="170"/>
      <c r="L226" s="18"/>
      <c r="M226" s="18"/>
      <c r="N226" s="18"/>
      <c r="O226" s="18"/>
      <c r="P226" s="18"/>
    </row>
    <row r="227" spans="1:16" s="19" customFormat="1" x14ac:dyDescent="0.4">
      <c r="A227" s="164"/>
      <c r="B227" s="168"/>
      <c r="C227" s="169"/>
      <c r="D227" s="16"/>
      <c r="E227" s="17"/>
      <c r="F227" s="17"/>
      <c r="G227" s="18"/>
      <c r="H227" s="18"/>
      <c r="I227" s="18"/>
      <c r="J227" s="170"/>
      <c r="K227" s="170"/>
      <c r="L227" s="18"/>
      <c r="M227" s="18"/>
      <c r="N227" s="18"/>
      <c r="O227" s="18"/>
      <c r="P227" s="18"/>
    </row>
    <row r="228" spans="1:16" s="19" customFormat="1" x14ac:dyDescent="0.4">
      <c r="A228" s="164"/>
      <c r="B228" s="168"/>
      <c r="C228" s="166"/>
      <c r="D228" s="16"/>
      <c r="E228" s="17"/>
      <c r="F228" s="17"/>
      <c r="G228" s="18"/>
      <c r="H228" s="18"/>
      <c r="I228" s="18"/>
      <c r="J228" s="170"/>
      <c r="K228" s="170"/>
      <c r="L228" s="18"/>
      <c r="M228" s="18"/>
      <c r="N228" s="18"/>
      <c r="O228" s="18"/>
      <c r="P228" s="18"/>
    </row>
    <row r="229" spans="1:16" s="19" customFormat="1" x14ac:dyDescent="0.4">
      <c r="A229" s="15"/>
      <c r="B229" s="15"/>
      <c r="C229" s="15"/>
      <c r="D229" s="16"/>
      <c r="E229" s="17"/>
      <c r="F229" s="17"/>
      <c r="G229" s="18"/>
      <c r="H229" s="18"/>
      <c r="I229" s="18"/>
      <c r="J229" s="170"/>
      <c r="K229" s="170"/>
      <c r="L229" s="18"/>
      <c r="M229" s="18"/>
      <c r="N229" s="18"/>
      <c r="O229" s="18"/>
      <c r="P229" s="18"/>
    </row>
    <row r="230" spans="1:16" s="19" customFormat="1" x14ac:dyDescent="0.4">
      <c r="A230" s="15"/>
      <c r="B230" s="15"/>
      <c r="C230" s="15"/>
      <c r="D230" s="16"/>
      <c r="E230" s="17"/>
      <c r="F230" s="17"/>
      <c r="G230" s="18"/>
      <c r="H230" s="18"/>
      <c r="I230" s="18"/>
      <c r="J230" s="170"/>
      <c r="K230" s="170"/>
      <c r="L230" s="18"/>
      <c r="M230" s="18"/>
      <c r="N230" s="18"/>
      <c r="O230" s="18"/>
      <c r="P230" s="18"/>
    </row>
    <row r="231" spans="1:16" s="19" customFormat="1" x14ac:dyDescent="0.4">
      <c r="A231" s="15"/>
      <c r="B231" s="15"/>
      <c r="C231" s="15"/>
      <c r="D231" s="16"/>
      <c r="E231" s="17"/>
      <c r="F231" s="17"/>
      <c r="G231" s="18"/>
      <c r="H231" s="18"/>
      <c r="I231" s="18"/>
      <c r="J231" s="170"/>
      <c r="K231" s="170"/>
      <c r="L231" s="18"/>
      <c r="M231" s="18"/>
      <c r="N231" s="18"/>
      <c r="O231" s="18"/>
      <c r="P231" s="18"/>
    </row>
    <row r="232" spans="1:16" s="19" customFormat="1" x14ac:dyDescent="0.4">
      <c r="A232" s="15"/>
      <c r="B232" s="15"/>
      <c r="C232" s="15"/>
      <c r="D232" s="16"/>
      <c r="E232" s="17"/>
      <c r="F232" s="17"/>
      <c r="G232" s="18"/>
      <c r="H232" s="18"/>
      <c r="I232" s="18"/>
      <c r="J232" s="170"/>
      <c r="K232" s="170"/>
      <c r="L232" s="18"/>
      <c r="M232" s="18"/>
      <c r="N232" s="18"/>
      <c r="O232" s="18"/>
      <c r="P232" s="18"/>
    </row>
    <row r="233" spans="1:16" s="19" customFormat="1" x14ac:dyDescent="0.4">
      <c r="A233" s="15"/>
      <c r="B233" s="15"/>
      <c r="C233" s="15"/>
      <c r="D233" s="16"/>
      <c r="E233" s="17"/>
      <c r="F233" s="17"/>
      <c r="G233" s="18"/>
      <c r="H233" s="18"/>
      <c r="I233" s="18"/>
      <c r="J233" s="170"/>
      <c r="K233" s="170"/>
      <c r="L233" s="18"/>
      <c r="M233" s="18"/>
      <c r="N233" s="18"/>
      <c r="O233" s="18"/>
      <c r="P233" s="18"/>
    </row>
    <row r="234" spans="1:16" s="19" customFormat="1" x14ac:dyDescent="0.4">
      <c r="A234" s="15"/>
      <c r="B234" s="15"/>
      <c r="C234" s="15"/>
      <c r="D234" s="16"/>
      <c r="E234" s="17"/>
      <c r="F234" s="17"/>
      <c r="G234" s="18"/>
      <c r="H234" s="18"/>
      <c r="I234" s="18"/>
      <c r="J234" s="170"/>
      <c r="K234" s="170"/>
      <c r="L234" s="18"/>
      <c r="M234" s="18"/>
      <c r="N234" s="18"/>
      <c r="O234" s="18"/>
      <c r="P234" s="18"/>
    </row>
    <row r="235" spans="1:16" s="19" customFormat="1" x14ac:dyDescent="0.4">
      <c r="A235" s="15"/>
      <c r="B235" s="15"/>
      <c r="C235" s="15"/>
      <c r="D235" s="16"/>
      <c r="E235" s="17"/>
      <c r="F235" s="17"/>
      <c r="G235" s="18"/>
      <c r="H235" s="18"/>
      <c r="I235" s="18"/>
      <c r="J235" s="170"/>
      <c r="K235" s="170"/>
      <c r="L235" s="18"/>
      <c r="M235" s="18"/>
      <c r="N235" s="18"/>
      <c r="O235" s="18"/>
      <c r="P235" s="18"/>
    </row>
    <row r="236" spans="1:16" s="19" customFormat="1" x14ac:dyDescent="0.4">
      <c r="A236" s="15"/>
      <c r="B236" s="15"/>
      <c r="C236" s="15"/>
      <c r="D236" s="16"/>
      <c r="E236" s="17"/>
      <c r="F236" s="17"/>
      <c r="G236" s="18"/>
      <c r="H236" s="18"/>
      <c r="I236" s="18"/>
      <c r="J236" s="170"/>
      <c r="K236" s="170"/>
      <c r="L236" s="18"/>
      <c r="M236" s="18"/>
      <c r="N236" s="18"/>
      <c r="O236" s="18"/>
      <c r="P236" s="18"/>
    </row>
    <row r="237" spans="1:16" s="19" customFormat="1" x14ac:dyDescent="0.4">
      <c r="A237" s="15"/>
      <c r="B237" s="15"/>
      <c r="C237" s="15"/>
      <c r="D237" s="16"/>
      <c r="E237" s="17"/>
      <c r="F237" s="17"/>
      <c r="G237" s="18"/>
      <c r="H237" s="18"/>
      <c r="I237" s="18"/>
      <c r="J237" s="170"/>
      <c r="K237" s="170"/>
      <c r="L237" s="18"/>
      <c r="M237" s="18"/>
      <c r="N237" s="18"/>
      <c r="O237" s="18"/>
      <c r="P237" s="18"/>
    </row>
    <row r="238" spans="1:16" s="19" customFormat="1" x14ac:dyDescent="0.4">
      <c r="A238" s="15"/>
      <c r="B238" s="15"/>
      <c r="C238" s="15"/>
      <c r="D238" s="16"/>
      <c r="E238" s="17"/>
      <c r="F238" s="17"/>
      <c r="G238" s="18"/>
      <c r="H238" s="18"/>
      <c r="I238" s="18"/>
      <c r="J238" s="170"/>
      <c r="K238" s="170"/>
      <c r="L238" s="18"/>
      <c r="M238" s="18"/>
      <c r="N238" s="18"/>
      <c r="O238" s="18"/>
      <c r="P238" s="17"/>
    </row>
    <row r="239" spans="1:16" s="19" customFormat="1" x14ac:dyDescent="0.4">
      <c r="A239" s="15"/>
      <c r="B239" s="15"/>
      <c r="C239" s="15"/>
      <c r="D239" s="16"/>
      <c r="E239" s="17"/>
      <c r="F239" s="17"/>
      <c r="G239" s="18"/>
      <c r="H239" s="18"/>
      <c r="I239" s="18"/>
      <c r="J239" s="170"/>
      <c r="K239" s="170"/>
      <c r="L239" s="18"/>
      <c r="M239" s="18"/>
      <c r="N239" s="18"/>
      <c r="O239" s="18"/>
      <c r="P239" s="17"/>
    </row>
    <row r="240" spans="1:16" s="19" customFormat="1" x14ac:dyDescent="0.4">
      <c r="A240" s="15"/>
      <c r="B240" s="15"/>
      <c r="C240" s="15"/>
      <c r="D240" s="16"/>
      <c r="E240" s="17"/>
      <c r="F240" s="17"/>
      <c r="G240" s="18"/>
      <c r="H240" s="18"/>
      <c r="I240" s="18"/>
      <c r="J240" s="170"/>
      <c r="K240" s="170"/>
      <c r="L240" s="18"/>
      <c r="M240" s="18"/>
      <c r="N240" s="18"/>
      <c r="O240" s="18"/>
      <c r="P240" s="17"/>
    </row>
    <row r="241" spans="1:80" s="19" customFormat="1" x14ac:dyDescent="0.4">
      <c r="A241" s="15"/>
      <c r="B241" s="15"/>
      <c r="C241" s="15"/>
      <c r="D241" s="16"/>
      <c r="E241" s="17"/>
      <c r="F241" s="17"/>
      <c r="G241" s="18"/>
      <c r="H241" s="18"/>
      <c r="I241" s="18"/>
      <c r="J241" s="170"/>
      <c r="K241" s="170"/>
      <c r="L241" s="18"/>
      <c r="M241" s="18"/>
      <c r="N241" s="18"/>
      <c r="O241" s="18"/>
      <c r="P241" s="17"/>
    </row>
    <row r="242" spans="1:80" s="19" customFormat="1" x14ac:dyDescent="0.4">
      <c r="A242" s="15"/>
      <c r="B242" s="15"/>
      <c r="C242" s="15"/>
      <c r="D242" s="16"/>
      <c r="E242" s="17"/>
      <c r="F242" s="17"/>
      <c r="G242" s="18"/>
      <c r="H242" s="18"/>
      <c r="I242" s="18"/>
      <c r="J242" s="170"/>
      <c r="K242" s="170"/>
      <c r="L242" s="18"/>
      <c r="M242" s="18"/>
      <c r="N242" s="18"/>
      <c r="O242" s="18"/>
      <c r="P242" s="17"/>
    </row>
    <row r="243" spans="1:80" s="19" customFormat="1" x14ac:dyDescent="0.4">
      <c r="A243" s="15"/>
      <c r="B243" s="15"/>
      <c r="C243" s="15"/>
      <c r="D243" s="16"/>
      <c r="E243" s="17"/>
      <c r="F243" s="17"/>
      <c r="G243" s="18"/>
      <c r="H243" s="18"/>
      <c r="I243" s="18"/>
      <c r="J243" s="170"/>
      <c r="K243" s="170"/>
      <c r="L243" s="18"/>
      <c r="M243" s="18"/>
      <c r="N243" s="18"/>
      <c r="O243" s="18"/>
      <c r="P243" s="17"/>
    </row>
    <row r="244" spans="1:80" s="19" customFormat="1" x14ac:dyDescent="0.4">
      <c r="A244" s="15"/>
      <c r="B244" s="15"/>
      <c r="C244" s="15"/>
      <c r="D244" s="16"/>
      <c r="E244" s="17"/>
      <c r="F244" s="17"/>
      <c r="G244" s="18"/>
      <c r="H244" s="18"/>
      <c r="I244" s="18"/>
      <c r="J244" s="170"/>
      <c r="K244" s="170"/>
      <c r="L244" s="18"/>
      <c r="M244" s="18"/>
      <c r="N244" s="18"/>
      <c r="O244" s="18"/>
      <c r="P244" s="17"/>
    </row>
    <row r="245" spans="1:80" s="19" customFormat="1" x14ac:dyDescent="0.4">
      <c r="A245" s="15"/>
      <c r="B245" s="15"/>
      <c r="C245" s="15"/>
      <c r="D245" s="16"/>
      <c r="E245" s="17"/>
      <c r="F245" s="17"/>
      <c r="G245" s="18"/>
      <c r="H245" s="18"/>
      <c r="I245" s="18"/>
      <c r="J245" s="170"/>
      <c r="K245" s="170"/>
      <c r="L245" s="18"/>
      <c r="M245" s="18"/>
      <c r="N245" s="18"/>
      <c r="O245" s="18"/>
      <c r="P245" s="17"/>
    </row>
    <row r="246" spans="1:80" s="19" customFormat="1" x14ac:dyDescent="0.4">
      <c r="A246" s="15"/>
      <c r="B246" s="15"/>
      <c r="C246" s="15"/>
      <c r="D246" s="16"/>
      <c r="E246" s="17"/>
      <c r="F246" s="17"/>
      <c r="G246" s="18"/>
      <c r="H246" s="18"/>
      <c r="I246" s="18"/>
      <c r="J246" s="170"/>
      <c r="K246" s="170"/>
      <c r="L246" s="18"/>
      <c r="M246" s="18"/>
      <c r="N246" s="18"/>
      <c r="O246" s="18"/>
      <c r="P246" s="17"/>
    </row>
    <row r="247" spans="1:80" s="18" customFormat="1" x14ac:dyDescent="0.4">
      <c r="A247" s="15"/>
      <c r="B247" s="15"/>
      <c r="C247" s="15"/>
      <c r="D247" s="16"/>
      <c r="E247" s="17"/>
      <c r="F247" s="17"/>
      <c r="J247" s="170"/>
      <c r="K247" s="170"/>
      <c r="P247" s="17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</row>
    <row r="248" spans="1:80" s="18" customFormat="1" x14ac:dyDescent="0.4">
      <c r="A248" s="15"/>
      <c r="B248" s="15"/>
      <c r="C248" s="15"/>
      <c r="D248" s="16"/>
      <c r="E248" s="17"/>
      <c r="F248" s="17"/>
      <c r="J248" s="170"/>
      <c r="K248" s="170"/>
      <c r="P248" s="17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</row>
    <row r="249" spans="1:80" s="18" customFormat="1" x14ac:dyDescent="0.4">
      <c r="A249" s="15"/>
      <c r="B249" s="15"/>
      <c r="C249" s="15"/>
      <c r="D249" s="16"/>
      <c r="E249" s="17"/>
      <c r="F249" s="17"/>
      <c r="J249" s="170"/>
      <c r="K249" s="170"/>
      <c r="P249" s="17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</row>
    <row r="250" spans="1:80" s="18" customFormat="1" x14ac:dyDescent="0.4">
      <c r="A250" s="15"/>
      <c r="B250" s="15"/>
      <c r="C250" s="15"/>
      <c r="D250" s="16"/>
      <c r="E250" s="17"/>
      <c r="F250" s="17"/>
      <c r="J250" s="170"/>
      <c r="K250" s="170"/>
      <c r="P250" s="17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</row>
    <row r="251" spans="1:80" s="18" customFormat="1" x14ac:dyDescent="0.4">
      <c r="A251" s="15"/>
      <c r="B251" s="15"/>
      <c r="C251" s="15"/>
      <c r="D251" s="16"/>
      <c r="E251" s="17"/>
      <c r="F251" s="17"/>
      <c r="J251" s="170"/>
      <c r="K251" s="170"/>
      <c r="P251" s="17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</row>
    <row r="252" spans="1:80" s="18" customFormat="1" x14ac:dyDescent="0.4">
      <c r="A252" s="15"/>
      <c r="B252" s="15"/>
      <c r="C252" s="15"/>
      <c r="D252" s="16"/>
      <c r="E252" s="17"/>
      <c r="F252" s="17"/>
      <c r="J252" s="170"/>
      <c r="K252" s="170"/>
      <c r="P252" s="17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</row>
    <row r="253" spans="1:80" s="18" customFormat="1" x14ac:dyDescent="0.4">
      <c r="A253" s="15"/>
      <c r="B253" s="15"/>
      <c r="C253" s="15"/>
      <c r="D253" s="16"/>
      <c r="E253" s="17"/>
      <c r="F253" s="17"/>
      <c r="J253" s="170"/>
      <c r="K253" s="170"/>
      <c r="P253" s="17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</row>
    <row r="254" spans="1:80" s="18" customFormat="1" x14ac:dyDescent="0.4">
      <c r="A254" s="15"/>
      <c r="B254" s="15"/>
      <c r="C254" s="15"/>
      <c r="D254" s="16"/>
      <c r="E254" s="17"/>
      <c r="F254" s="17"/>
      <c r="J254" s="170"/>
      <c r="K254" s="170"/>
      <c r="P254" s="17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</row>
    <row r="255" spans="1:80" s="18" customFormat="1" x14ac:dyDescent="0.4">
      <c r="A255" s="15"/>
      <c r="B255" s="15"/>
      <c r="C255" s="15"/>
      <c r="D255" s="16"/>
      <c r="E255" s="17"/>
      <c r="F255" s="17"/>
      <c r="J255" s="170"/>
      <c r="K255" s="170"/>
      <c r="P255" s="17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</row>
    <row r="256" spans="1:80" s="18" customFormat="1" x14ac:dyDescent="0.4">
      <c r="A256" s="15"/>
      <c r="B256" s="15"/>
      <c r="C256" s="15"/>
      <c r="D256" s="16"/>
      <c r="E256" s="17"/>
      <c r="F256" s="17"/>
      <c r="J256" s="170"/>
      <c r="K256" s="170"/>
      <c r="P256" s="17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</row>
    <row r="257" spans="1:80" s="18" customFormat="1" x14ac:dyDescent="0.4">
      <c r="A257" s="15"/>
      <c r="B257" s="15"/>
      <c r="C257" s="15"/>
      <c r="D257" s="16"/>
      <c r="E257" s="17"/>
      <c r="F257" s="17"/>
      <c r="J257" s="170"/>
      <c r="K257" s="170"/>
      <c r="P257" s="17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</row>
    <row r="258" spans="1:80" s="18" customFormat="1" x14ac:dyDescent="0.4">
      <c r="A258" s="15"/>
      <c r="B258" s="15"/>
      <c r="C258" s="15"/>
      <c r="D258" s="16"/>
      <c r="E258" s="17"/>
      <c r="F258" s="17"/>
      <c r="J258" s="170"/>
      <c r="K258" s="170"/>
      <c r="P258" s="17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</row>
    <row r="259" spans="1:80" s="18" customFormat="1" x14ac:dyDescent="0.4">
      <c r="A259" s="15"/>
      <c r="B259" s="15"/>
      <c r="C259" s="15"/>
      <c r="D259" s="16"/>
      <c r="E259" s="17"/>
      <c r="F259" s="17"/>
      <c r="J259" s="170"/>
      <c r="K259" s="170"/>
      <c r="P259" s="17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</row>
    <row r="260" spans="1:80" s="18" customFormat="1" x14ac:dyDescent="0.4">
      <c r="A260" s="15"/>
      <c r="B260" s="15"/>
      <c r="C260" s="15"/>
      <c r="D260" s="16"/>
      <c r="E260" s="17"/>
      <c r="F260" s="17"/>
      <c r="J260" s="170"/>
      <c r="K260" s="170"/>
      <c r="P260" s="17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</row>
    <row r="261" spans="1:80" s="18" customFormat="1" x14ac:dyDescent="0.4">
      <c r="A261" s="15"/>
      <c r="B261" s="15"/>
      <c r="C261" s="15"/>
      <c r="D261" s="16"/>
      <c r="E261" s="17"/>
      <c r="F261" s="17"/>
      <c r="J261" s="170"/>
      <c r="K261" s="170"/>
      <c r="P261" s="17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</row>
    <row r="262" spans="1:80" s="18" customFormat="1" x14ac:dyDescent="0.4">
      <c r="A262" s="15"/>
      <c r="B262" s="15"/>
      <c r="C262" s="15"/>
      <c r="D262" s="16"/>
      <c r="E262" s="17"/>
      <c r="F262" s="17"/>
      <c r="J262" s="170"/>
      <c r="K262" s="170"/>
      <c r="P262" s="17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</row>
    <row r="263" spans="1:80" s="18" customFormat="1" x14ac:dyDescent="0.4">
      <c r="A263" s="15"/>
      <c r="B263" s="15"/>
      <c r="C263" s="15"/>
      <c r="D263" s="16"/>
      <c r="E263" s="17"/>
      <c r="F263" s="17"/>
      <c r="J263" s="170"/>
      <c r="K263" s="170"/>
      <c r="P263" s="17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</row>
    <row r="264" spans="1:80" s="18" customFormat="1" x14ac:dyDescent="0.4">
      <c r="A264" s="15"/>
      <c r="B264" s="15"/>
      <c r="C264" s="15"/>
      <c r="D264" s="16"/>
      <c r="E264" s="17"/>
      <c r="F264" s="17"/>
      <c r="J264" s="170"/>
      <c r="K264" s="170"/>
      <c r="P264" s="17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</row>
    <row r="265" spans="1:80" s="18" customFormat="1" x14ac:dyDescent="0.4">
      <c r="A265" s="15"/>
      <c r="B265" s="15"/>
      <c r="C265" s="15"/>
      <c r="D265" s="16"/>
      <c r="E265" s="17"/>
      <c r="F265" s="17"/>
      <c r="J265" s="170"/>
      <c r="K265" s="170"/>
      <c r="P265" s="17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</row>
    <row r="266" spans="1:80" s="18" customFormat="1" x14ac:dyDescent="0.4">
      <c r="A266" s="15"/>
      <c r="B266" s="15"/>
      <c r="C266" s="15"/>
      <c r="D266" s="16"/>
      <c r="E266" s="17"/>
      <c r="F266" s="17"/>
      <c r="J266" s="170"/>
      <c r="K266" s="170"/>
      <c r="P266" s="17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</row>
    <row r="267" spans="1:80" s="18" customFormat="1" x14ac:dyDescent="0.4">
      <c r="A267" s="15"/>
      <c r="B267" s="15"/>
      <c r="C267" s="15"/>
      <c r="D267" s="16"/>
      <c r="E267" s="17"/>
      <c r="F267" s="17"/>
      <c r="J267" s="170"/>
      <c r="K267" s="170"/>
      <c r="P267" s="17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</row>
    <row r="268" spans="1:80" s="18" customFormat="1" x14ac:dyDescent="0.4">
      <c r="A268" s="15"/>
      <c r="B268" s="15"/>
      <c r="C268" s="15"/>
      <c r="D268" s="16"/>
      <c r="E268" s="17"/>
      <c r="F268" s="17"/>
      <c r="J268" s="170"/>
      <c r="K268" s="170"/>
      <c r="P268" s="17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</row>
    <row r="269" spans="1:80" s="18" customFormat="1" x14ac:dyDescent="0.4">
      <c r="A269" s="15"/>
      <c r="B269" s="15"/>
      <c r="C269" s="15"/>
      <c r="D269" s="16"/>
      <c r="E269" s="17"/>
      <c r="F269" s="17"/>
      <c r="J269" s="170"/>
      <c r="K269" s="170"/>
      <c r="P269" s="17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</row>
    <row r="270" spans="1:80" s="18" customFormat="1" x14ac:dyDescent="0.4">
      <c r="A270" s="15"/>
      <c r="B270" s="15"/>
      <c r="C270" s="15"/>
      <c r="D270" s="16"/>
      <c r="E270" s="17"/>
      <c r="F270" s="17"/>
      <c r="J270" s="170"/>
      <c r="K270" s="170"/>
      <c r="P270" s="17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</row>
    <row r="271" spans="1:80" s="18" customFormat="1" x14ac:dyDescent="0.4">
      <c r="A271" s="15"/>
      <c r="B271" s="15"/>
      <c r="C271" s="15"/>
      <c r="D271" s="16"/>
      <c r="E271" s="17"/>
      <c r="F271" s="17"/>
      <c r="J271" s="170"/>
      <c r="K271" s="170"/>
      <c r="P271" s="17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</row>
    <row r="272" spans="1:80" s="18" customFormat="1" x14ac:dyDescent="0.4">
      <c r="A272" s="15"/>
      <c r="B272" s="15"/>
      <c r="C272" s="15"/>
      <c r="D272" s="16"/>
      <c r="E272" s="17"/>
      <c r="F272" s="17"/>
      <c r="J272" s="170"/>
      <c r="K272" s="170"/>
      <c r="P272" s="17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</row>
    <row r="273" spans="1:80" s="18" customFormat="1" x14ac:dyDescent="0.4">
      <c r="A273" s="15"/>
      <c r="B273" s="15"/>
      <c r="C273" s="15"/>
      <c r="D273" s="16"/>
      <c r="E273" s="17"/>
      <c r="F273" s="17"/>
      <c r="J273" s="170"/>
      <c r="K273" s="170"/>
      <c r="P273" s="17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</row>
    <row r="274" spans="1:80" s="18" customFormat="1" x14ac:dyDescent="0.4">
      <c r="A274" s="15"/>
      <c r="B274" s="15"/>
      <c r="C274" s="15"/>
      <c r="D274" s="16"/>
      <c r="E274" s="17"/>
      <c r="F274" s="17"/>
      <c r="J274" s="170"/>
      <c r="K274" s="170"/>
      <c r="P274" s="17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</row>
    <row r="275" spans="1:80" s="18" customFormat="1" x14ac:dyDescent="0.4">
      <c r="A275" s="15"/>
      <c r="B275" s="15"/>
      <c r="C275" s="15"/>
      <c r="D275" s="16"/>
      <c r="E275" s="17"/>
      <c r="F275" s="17"/>
      <c r="J275" s="170"/>
      <c r="K275" s="170"/>
      <c r="P275" s="17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</row>
    <row r="276" spans="1:80" s="18" customFormat="1" x14ac:dyDescent="0.4">
      <c r="A276" s="15"/>
      <c r="B276" s="15"/>
      <c r="C276" s="15"/>
      <c r="D276" s="16"/>
      <c r="E276" s="17"/>
      <c r="F276" s="17"/>
      <c r="J276" s="170"/>
      <c r="K276" s="170"/>
      <c r="P276" s="17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</row>
    <row r="277" spans="1:80" s="18" customFormat="1" x14ac:dyDescent="0.4">
      <c r="A277" s="15"/>
      <c r="B277" s="15"/>
      <c r="C277" s="15"/>
      <c r="D277" s="16"/>
      <c r="E277" s="17"/>
      <c r="F277" s="17"/>
      <c r="J277" s="170"/>
      <c r="K277" s="170"/>
      <c r="P277" s="17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</row>
    <row r="278" spans="1:80" s="18" customFormat="1" x14ac:dyDescent="0.4">
      <c r="A278" s="15"/>
      <c r="B278" s="15"/>
      <c r="C278" s="15"/>
      <c r="D278" s="16"/>
      <c r="E278" s="17"/>
      <c r="F278" s="17"/>
      <c r="J278" s="170"/>
      <c r="K278" s="170"/>
      <c r="P278" s="17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</row>
    <row r="279" spans="1:80" s="18" customFormat="1" x14ac:dyDescent="0.4">
      <c r="A279" s="15"/>
      <c r="B279" s="15"/>
      <c r="C279" s="15"/>
      <c r="D279" s="16"/>
      <c r="E279" s="17"/>
      <c r="F279" s="17"/>
      <c r="J279" s="170"/>
      <c r="K279" s="170"/>
      <c r="P279" s="17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</row>
    <row r="280" spans="1:80" s="18" customFormat="1" x14ac:dyDescent="0.4">
      <c r="A280" s="15"/>
      <c r="B280" s="15"/>
      <c r="C280" s="15"/>
      <c r="D280" s="16"/>
      <c r="E280" s="17"/>
      <c r="F280" s="17"/>
      <c r="J280" s="170"/>
      <c r="K280" s="170"/>
      <c r="P280" s="17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</row>
    <row r="281" spans="1:80" s="18" customFormat="1" x14ac:dyDescent="0.4">
      <c r="A281" s="15"/>
      <c r="B281" s="15"/>
      <c r="C281" s="15"/>
      <c r="D281" s="16"/>
      <c r="E281" s="17"/>
      <c r="F281" s="17"/>
      <c r="J281" s="170"/>
      <c r="K281" s="170"/>
      <c r="P281" s="17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</row>
    <row r="282" spans="1:80" s="18" customFormat="1" x14ac:dyDescent="0.4">
      <c r="A282" s="15"/>
      <c r="B282" s="15"/>
      <c r="C282" s="15"/>
      <c r="D282" s="16"/>
      <c r="E282" s="17"/>
      <c r="F282" s="17"/>
      <c r="J282" s="170"/>
      <c r="K282" s="170"/>
      <c r="P282" s="17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</row>
    <row r="283" spans="1:80" s="18" customFormat="1" x14ac:dyDescent="0.4">
      <c r="A283" s="15"/>
      <c r="B283" s="15"/>
      <c r="C283" s="15"/>
      <c r="D283" s="16"/>
      <c r="E283" s="17"/>
      <c r="F283" s="17"/>
      <c r="J283" s="170"/>
      <c r="K283" s="170"/>
      <c r="P283" s="17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</row>
    <row r="284" spans="1:80" s="18" customFormat="1" x14ac:dyDescent="0.4">
      <c r="A284" s="15"/>
      <c r="B284" s="15"/>
      <c r="C284" s="15"/>
      <c r="D284" s="16"/>
      <c r="E284" s="17"/>
      <c r="F284" s="17"/>
      <c r="J284" s="170"/>
      <c r="K284" s="170"/>
      <c r="P284" s="17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</row>
    <row r="285" spans="1:80" s="18" customFormat="1" x14ac:dyDescent="0.4">
      <c r="A285" s="15"/>
      <c r="B285" s="15"/>
      <c r="C285" s="15"/>
      <c r="D285" s="16"/>
      <c r="E285" s="17"/>
      <c r="F285" s="17"/>
      <c r="J285" s="170"/>
      <c r="K285" s="170"/>
      <c r="P285" s="17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</row>
    <row r="286" spans="1:80" s="18" customFormat="1" x14ac:dyDescent="0.4">
      <c r="A286" s="15"/>
      <c r="B286" s="15"/>
      <c r="C286" s="15"/>
      <c r="D286" s="16"/>
      <c r="E286" s="17"/>
      <c r="F286" s="17"/>
      <c r="J286" s="170"/>
      <c r="K286" s="170"/>
      <c r="P286" s="17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</row>
    <row r="287" spans="1:80" s="18" customFormat="1" x14ac:dyDescent="0.4">
      <c r="A287" s="15"/>
      <c r="B287" s="15"/>
      <c r="C287" s="15"/>
      <c r="D287" s="16"/>
      <c r="E287" s="17"/>
      <c r="F287" s="17"/>
      <c r="J287" s="170"/>
      <c r="K287" s="170"/>
      <c r="P287" s="17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</row>
    <row r="288" spans="1:80" s="18" customFormat="1" x14ac:dyDescent="0.4">
      <c r="A288" s="15"/>
      <c r="B288" s="15"/>
      <c r="C288" s="15"/>
      <c r="D288" s="16"/>
      <c r="E288" s="17"/>
      <c r="F288" s="17"/>
      <c r="J288" s="170"/>
      <c r="K288" s="170"/>
      <c r="P288" s="17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</row>
    <row r="289" spans="1:80" s="18" customFormat="1" x14ac:dyDescent="0.4">
      <c r="A289" s="15"/>
      <c r="B289" s="15"/>
      <c r="C289" s="15"/>
      <c r="D289" s="16"/>
      <c r="E289" s="17"/>
      <c r="F289" s="17"/>
      <c r="J289" s="170"/>
      <c r="K289" s="170"/>
      <c r="P289" s="17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</row>
    <row r="290" spans="1:80" s="18" customFormat="1" x14ac:dyDescent="0.4">
      <c r="A290" s="15"/>
      <c r="B290" s="15"/>
      <c r="C290" s="15"/>
      <c r="D290" s="16"/>
      <c r="E290" s="17"/>
      <c r="F290" s="17"/>
      <c r="J290" s="170"/>
      <c r="K290" s="170"/>
      <c r="P290" s="17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</row>
    <row r="291" spans="1:80" s="18" customFormat="1" x14ac:dyDescent="0.4">
      <c r="A291" s="15"/>
      <c r="B291" s="15"/>
      <c r="C291" s="15"/>
      <c r="D291" s="16"/>
      <c r="E291" s="17"/>
      <c r="F291" s="17"/>
      <c r="J291" s="170"/>
      <c r="K291" s="170"/>
      <c r="P291" s="17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</row>
    <row r="292" spans="1:80" s="18" customFormat="1" x14ac:dyDescent="0.4">
      <c r="A292" s="15"/>
      <c r="B292" s="15"/>
      <c r="C292" s="15"/>
      <c r="D292" s="16"/>
      <c r="E292" s="17"/>
      <c r="F292" s="17"/>
      <c r="J292" s="170"/>
      <c r="K292" s="170"/>
      <c r="P292" s="17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</row>
    <row r="293" spans="1:80" s="18" customFormat="1" x14ac:dyDescent="0.4">
      <c r="A293" s="15"/>
      <c r="B293" s="15"/>
      <c r="C293" s="15"/>
      <c r="D293" s="16"/>
      <c r="E293" s="17"/>
      <c r="F293" s="17"/>
      <c r="J293" s="170"/>
      <c r="K293" s="170"/>
      <c r="P293" s="17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</row>
    <row r="294" spans="1:80" s="18" customFormat="1" x14ac:dyDescent="0.4">
      <c r="A294" s="15"/>
      <c r="B294" s="15"/>
      <c r="C294" s="15"/>
      <c r="D294" s="16"/>
      <c r="E294" s="17"/>
      <c r="F294" s="17"/>
      <c r="J294" s="170"/>
      <c r="K294" s="170"/>
      <c r="P294" s="17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</row>
    <row r="295" spans="1:80" s="18" customFormat="1" x14ac:dyDescent="0.4">
      <c r="A295" s="15"/>
      <c r="B295" s="15"/>
      <c r="C295" s="15"/>
      <c r="D295" s="16"/>
      <c r="E295" s="17"/>
      <c r="F295" s="17"/>
      <c r="J295" s="170"/>
      <c r="K295" s="170"/>
      <c r="P295" s="17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</row>
    <row r="296" spans="1:80" s="18" customFormat="1" x14ac:dyDescent="0.4">
      <c r="A296" s="15"/>
      <c r="B296" s="15"/>
      <c r="C296" s="15"/>
      <c r="D296" s="16"/>
      <c r="E296" s="17"/>
      <c r="F296" s="17"/>
      <c r="J296" s="170"/>
      <c r="K296" s="170"/>
      <c r="P296" s="17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</row>
    <row r="297" spans="1:80" s="18" customFormat="1" x14ac:dyDescent="0.4">
      <c r="A297" s="15"/>
      <c r="B297" s="15"/>
      <c r="C297" s="15"/>
      <c r="D297" s="16"/>
      <c r="E297" s="17"/>
      <c r="F297" s="17"/>
      <c r="J297" s="170"/>
      <c r="K297" s="170"/>
      <c r="P297" s="17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</row>
    <row r="298" spans="1:80" s="18" customFormat="1" x14ac:dyDescent="0.4">
      <c r="A298" s="15"/>
      <c r="B298" s="15"/>
      <c r="C298" s="15"/>
      <c r="D298" s="16"/>
      <c r="E298" s="17"/>
      <c r="F298" s="17"/>
      <c r="J298" s="170"/>
      <c r="K298" s="170"/>
      <c r="P298" s="17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</row>
    <row r="299" spans="1:80" s="18" customFormat="1" x14ac:dyDescent="0.4">
      <c r="A299" s="15"/>
      <c r="B299" s="15"/>
      <c r="C299" s="15"/>
      <c r="D299" s="16"/>
      <c r="E299" s="17"/>
      <c r="F299" s="17"/>
      <c r="J299" s="170"/>
      <c r="K299" s="170"/>
      <c r="P299" s="17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</row>
    <row r="300" spans="1:80" s="18" customFormat="1" x14ac:dyDescent="0.4">
      <c r="A300" s="15"/>
      <c r="B300" s="15"/>
      <c r="C300" s="15"/>
      <c r="D300" s="16"/>
      <c r="E300" s="17"/>
      <c r="F300" s="17"/>
      <c r="J300" s="170"/>
      <c r="K300" s="170"/>
      <c r="P300" s="17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  <c r="BU300" s="19"/>
      <c r="BV300" s="19"/>
      <c r="BW300" s="19"/>
      <c r="BX300" s="19"/>
      <c r="BY300" s="19"/>
      <c r="BZ300" s="19"/>
      <c r="CA300" s="19"/>
      <c r="CB300" s="19"/>
    </row>
    <row r="301" spans="1:80" s="18" customFormat="1" x14ac:dyDescent="0.4">
      <c r="A301" s="15"/>
      <c r="B301" s="15"/>
      <c r="C301" s="15"/>
      <c r="D301" s="16"/>
      <c r="E301" s="17"/>
      <c r="F301" s="17"/>
      <c r="J301" s="170"/>
      <c r="K301" s="170"/>
      <c r="P301" s="17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  <c r="BU301" s="19"/>
      <c r="BV301" s="19"/>
      <c r="BW301" s="19"/>
      <c r="BX301" s="19"/>
      <c r="BY301" s="19"/>
      <c r="BZ301" s="19"/>
      <c r="CA301" s="19"/>
      <c r="CB301" s="19"/>
    </row>
    <row r="302" spans="1:80" s="18" customFormat="1" x14ac:dyDescent="0.4">
      <c r="A302" s="15"/>
      <c r="B302" s="15"/>
      <c r="C302" s="15"/>
      <c r="D302" s="16"/>
      <c r="E302" s="17"/>
      <c r="F302" s="17"/>
      <c r="J302" s="170"/>
      <c r="K302" s="170"/>
      <c r="P302" s="17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  <c r="BU302" s="19"/>
      <c r="BV302" s="19"/>
      <c r="BW302" s="19"/>
      <c r="BX302" s="19"/>
      <c r="BY302" s="19"/>
      <c r="BZ302" s="19"/>
      <c r="CA302" s="19"/>
      <c r="CB302" s="19"/>
    </row>
    <row r="303" spans="1:80" s="18" customFormat="1" x14ac:dyDescent="0.4">
      <c r="A303" s="15"/>
      <c r="B303" s="15"/>
      <c r="C303" s="15"/>
      <c r="D303" s="16"/>
      <c r="E303" s="17"/>
      <c r="F303" s="17"/>
      <c r="J303" s="170"/>
      <c r="K303" s="170"/>
      <c r="P303" s="17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  <c r="BU303" s="19"/>
      <c r="BV303" s="19"/>
      <c r="BW303" s="19"/>
      <c r="BX303" s="19"/>
      <c r="BY303" s="19"/>
      <c r="BZ303" s="19"/>
      <c r="CA303" s="19"/>
      <c r="CB303" s="19"/>
    </row>
    <row r="304" spans="1:80" s="18" customFormat="1" x14ac:dyDescent="0.4">
      <c r="A304" s="15"/>
      <c r="B304" s="15"/>
      <c r="C304" s="15"/>
      <c r="D304" s="16"/>
      <c r="E304" s="17"/>
      <c r="F304" s="17"/>
      <c r="J304" s="170"/>
      <c r="K304" s="170"/>
      <c r="P304" s="17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  <c r="BU304" s="19"/>
      <c r="BV304" s="19"/>
      <c r="BW304" s="19"/>
      <c r="BX304" s="19"/>
      <c r="BY304" s="19"/>
      <c r="BZ304" s="19"/>
      <c r="CA304" s="19"/>
      <c r="CB304" s="19"/>
    </row>
    <row r="305" spans="1:80" s="18" customFormat="1" x14ac:dyDescent="0.4">
      <c r="A305" s="15"/>
      <c r="B305" s="15"/>
      <c r="C305" s="15"/>
      <c r="D305" s="16"/>
      <c r="E305" s="17"/>
      <c r="F305" s="17"/>
      <c r="J305" s="170"/>
      <c r="K305" s="170"/>
      <c r="P305" s="17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  <c r="BU305" s="19"/>
      <c r="BV305" s="19"/>
      <c r="BW305" s="19"/>
      <c r="BX305" s="19"/>
      <c r="BY305" s="19"/>
      <c r="BZ305" s="19"/>
      <c r="CA305" s="19"/>
      <c r="CB305" s="19"/>
    </row>
    <row r="306" spans="1:80" s="18" customFormat="1" x14ac:dyDescent="0.4">
      <c r="A306" s="15"/>
      <c r="B306" s="15"/>
      <c r="C306" s="15"/>
      <c r="D306" s="16"/>
      <c r="E306" s="17"/>
      <c r="F306" s="17"/>
      <c r="J306" s="170"/>
      <c r="K306" s="170"/>
      <c r="P306" s="17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  <c r="BU306" s="19"/>
      <c r="BV306" s="19"/>
      <c r="BW306" s="19"/>
      <c r="BX306" s="19"/>
      <c r="BY306" s="19"/>
      <c r="BZ306" s="19"/>
      <c r="CA306" s="19"/>
      <c r="CB306" s="19"/>
    </row>
    <row r="307" spans="1:80" s="18" customFormat="1" x14ac:dyDescent="0.4">
      <c r="A307" s="15"/>
      <c r="B307" s="15"/>
      <c r="C307" s="15"/>
      <c r="D307" s="16"/>
      <c r="E307" s="17"/>
      <c r="F307" s="17"/>
      <c r="J307" s="170"/>
      <c r="K307" s="170"/>
      <c r="P307" s="17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  <c r="BU307" s="19"/>
      <c r="BV307" s="19"/>
      <c r="BW307" s="19"/>
      <c r="BX307" s="19"/>
      <c r="BY307" s="19"/>
      <c r="BZ307" s="19"/>
      <c r="CA307" s="19"/>
      <c r="CB307" s="19"/>
    </row>
    <row r="308" spans="1:80" s="18" customFormat="1" x14ac:dyDescent="0.4">
      <c r="A308" s="15"/>
      <c r="B308" s="15"/>
      <c r="C308" s="15"/>
      <c r="D308" s="16"/>
      <c r="E308" s="17"/>
      <c r="F308" s="17"/>
      <c r="J308" s="170"/>
      <c r="K308" s="170"/>
      <c r="P308" s="17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  <c r="BU308" s="19"/>
      <c r="BV308" s="19"/>
      <c r="BW308" s="19"/>
      <c r="BX308" s="19"/>
      <c r="BY308" s="19"/>
      <c r="BZ308" s="19"/>
      <c r="CA308" s="19"/>
      <c r="CB308" s="19"/>
    </row>
    <row r="309" spans="1:80" s="18" customFormat="1" x14ac:dyDescent="0.4">
      <c r="A309" s="15"/>
      <c r="B309" s="15"/>
      <c r="C309" s="15"/>
      <c r="D309" s="16"/>
      <c r="E309" s="17"/>
      <c r="F309" s="17"/>
      <c r="J309" s="170"/>
      <c r="K309" s="170"/>
      <c r="P309" s="17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  <c r="BU309" s="19"/>
      <c r="BV309" s="19"/>
      <c r="BW309" s="19"/>
      <c r="BX309" s="19"/>
      <c r="BY309" s="19"/>
      <c r="BZ309" s="19"/>
      <c r="CA309" s="19"/>
      <c r="CB309" s="19"/>
    </row>
    <row r="310" spans="1:80" s="18" customFormat="1" x14ac:dyDescent="0.4">
      <c r="A310" s="15"/>
      <c r="B310" s="15"/>
      <c r="C310" s="15"/>
      <c r="D310" s="16"/>
      <c r="E310" s="17"/>
      <c r="F310" s="17"/>
      <c r="J310" s="170"/>
      <c r="K310" s="170"/>
      <c r="P310" s="17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  <c r="BU310" s="19"/>
      <c r="BV310" s="19"/>
      <c r="BW310" s="19"/>
      <c r="BX310" s="19"/>
      <c r="BY310" s="19"/>
      <c r="BZ310" s="19"/>
      <c r="CA310" s="19"/>
      <c r="CB310" s="19"/>
    </row>
    <row r="311" spans="1:80" s="18" customFormat="1" x14ac:dyDescent="0.4">
      <c r="A311" s="15"/>
      <c r="B311" s="15"/>
      <c r="C311" s="15"/>
      <c r="D311" s="16"/>
      <c r="E311" s="17"/>
      <c r="F311" s="17"/>
      <c r="J311" s="170"/>
      <c r="K311" s="170"/>
      <c r="P311" s="17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  <c r="BU311" s="19"/>
      <c r="BV311" s="19"/>
      <c r="BW311" s="19"/>
      <c r="BX311" s="19"/>
      <c r="BY311" s="19"/>
      <c r="BZ311" s="19"/>
      <c r="CA311" s="19"/>
      <c r="CB311" s="19"/>
    </row>
    <row r="312" spans="1:80" s="18" customFormat="1" x14ac:dyDescent="0.4">
      <c r="A312" s="15"/>
      <c r="B312" s="15"/>
      <c r="C312" s="15"/>
      <c r="D312" s="16"/>
      <c r="E312" s="17"/>
      <c r="F312" s="17"/>
      <c r="J312" s="170"/>
      <c r="K312" s="170"/>
      <c r="P312" s="17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  <c r="BU312" s="19"/>
      <c r="BV312" s="19"/>
      <c r="BW312" s="19"/>
      <c r="BX312" s="19"/>
      <c r="BY312" s="19"/>
      <c r="BZ312" s="19"/>
      <c r="CA312" s="19"/>
      <c r="CB312" s="19"/>
    </row>
    <row r="313" spans="1:80" s="18" customFormat="1" x14ac:dyDescent="0.4">
      <c r="A313" s="15"/>
      <c r="B313" s="15"/>
      <c r="C313" s="15"/>
      <c r="D313" s="16"/>
      <c r="E313" s="17"/>
      <c r="F313" s="17"/>
      <c r="J313" s="170"/>
      <c r="K313" s="170"/>
      <c r="P313" s="17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  <c r="BU313" s="19"/>
      <c r="BV313" s="19"/>
      <c r="BW313" s="19"/>
      <c r="BX313" s="19"/>
      <c r="BY313" s="19"/>
      <c r="BZ313" s="19"/>
      <c r="CA313" s="19"/>
      <c r="CB313" s="19"/>
    </row>
    <row r="314" spans="1:80" s="18" customFormat="1" x14ac:dyDescent="0.4">
      <c r="A314" s="15"/>
      <c r="B314" s="15"/>
      <c r="C314" s="15"/>
      <c r="D314" s="16"/>
      <c r="E314" s="17"/>
      <c r="F314" s="17"/>
      <c r="J314" s="170"/>
      <c r="K314" s="170"/>
      <c r="P314" s="17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  <c r="BU314" s="19"/>
      <c r="BV314" s="19"/>
      <c r="BW314" s="19"/>
      <c r="BX314" s="19"/>
      <c r="BY314" s="19"/>
      <c r="BZ314" s="19"/>
      <c r="CA314" s="19"/>
      <c r="CB314" s="19"/>
    </row>
    <row r="315" spans="1:80" s="18" customFormat="1" x14ac:dyDescent="0.4">
      <c r="A315" s="15"/>
      <c r="B315" s="15"/>
      <c r="C315" s="15"/>
      <c r="D315" s="16"/>
      <c r="E315" s="17"/>
      <c r="F315" s="17"/>
      <c r="J315" s="170"/>
      <c r="K315" s="170"/>
      <c r="P315" s="17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  <c r="BU315" s="19"/>
      <c r="BV315" s="19"/>
      <c r="BW315" s="19"/>
      <c r="BX315" s="19"/>
      <c r="BY315" s="19"/>
      <c r="BZ315" s="19"/>
      <c r="CA315" s="19"/>
      <c r="CB315" s="19"/>
    </row>
    <row r="316" spans="1:80" s="18" customFormat="1" x14ac:dyDescent="0.4">
      <c r="A316" s="15"/>
      <c r="B316" s="15"/>
      <c r="C316" s="15"/>
      <c r="D316" s="16"/>
      <c r="E316" s="17"/>
      <c r="F316" s="17"/>
      <c r="J316" s="170"/>
      <c r="K316" s="170"/>
      <c r="P316" s="17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  <c r="BU316" s="19"/>
      <c r="BV316" s="19"/>
      <c r="BW316" s="19"/>
      <c r="BX316" s="19"/>
      <c r="BY316" s="19"/>
      <c r="BZ316" s="19"/>
      <c r="CA316" s="19"/>
      <c r="CB316" s="19"/>
    </row>
    <row r="317" spans="1:80" s="18" customFormat="1" x14ac:dyDescent="0.4">
      <c r="A317" s="15"/>
      <c r="B317" s="15"/>
      <c r="C317" s="15"/>
      <c r="D317" s="16"/>
      <c r="E317" s="17"/>
      <c r="F317" s="17"/>
      <c r="J317" s="170"/>
      <c r="K317" s="170"/>
      <c r="P317" s="17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  <c r="BU317" s="19"/>
      <c r="BV317" s="19"/>
      <c r="BW317" s="19"/>
      <c r="BX317" s="19"/>
      <c r="BY317" s="19"/>
      <c r="BZ317" s="19"/>
      <c r="CA317" s="19"/>
      <c r="CB317" s="19"/>
    </row>
    <row r="318" spans="1:80" s="18" customFormat="1" x14ac:dyDescent="0.4">
      <c r="A318" s="15"/>
      <c r="B318" s="15"/>
      <c r="C318" s="15"/>
      <c r="D318" s="16"/>
      <c r="E318" s="17"/>
      <c r="F318" s="17"/>
      <c r="J318" s="170"/>
      <c r="K318" s="170"/>
      <c r="P318" s="17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  <c r="BU318" s="19"/>
      <c r="BV318" s="19"/>
      <c r="BW318" s="19"/>
      <c r="BX318" s="19"/>
      <c r="BY318" s="19"/>
      <c r="BZ318" s="19"/>
      <c r="CA318" s="19"/>
      <c r="CB318" s="19"/>
    </row>
    <row r="319" spans="1:80" s="18" customFormat="1" x14ac:dyDescent="0.4">
      <c r="A319" s="15"/>
      <c r="B319" s="15"/>
      <c r="C319" s="15"/>
      <c r="D319" s="16"/>
      <c r="E319" s="17"/>
      <c r="F319" s="17"/>
      <c r="J319" s="170"/>
      <c r="K319" s="170"/>
      <c r="P319" s="17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  <c r="BU319" s="19"/>
      <c r="BV319" s="19"/>
      <c r="BW319" s="19"/>
      <c r="BX319" s="19"/>
      <c r="BY319" s="19"/>
      <c r="BZ319" s="19"/>
      <c r="CA319" s="19"/>
      <c r="CB319" s="19"/>
    </row>
    <row r="320" spans="1:80" s="18" customFormat="1" x14ac:dyDescent="0.4">
      <c r="A320" s="15"/>
      <c r="B320" s="15"/>
      <c r="C320" s="15"/>
      <c r="D320" s="16"/>
      <c r="E320" s="17"/>
      <c r="F320" s="17"/>
      <c r="J320" s="170"/>
      <c r="K320" s="170"/>
      <c r="P320" s="17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  <c r="BU320" s="19"/>
      <c r="BV320" s="19"/>
      <c r="BW320" s="19"/>
      <c r="BX320" s="19"/>
      <c r="BY320" s="19"/>
      <c r="BZ320" s="19"/>
      <c r="CA320" s="19"/>
      <c r="CB320" s="19"/>
    </row>
    <row r="321" spans="1:80" s="18" customFormat="1" x14ac:dyDescent="0.4">
      <c r="A321" s="15"/>
      <c r="B321" s="15"/>
      <c r="C321" s="15"/>
      <c r="D321" s="16"/>
      <c r="E321" s="17"/>
      <c r="F321" s="17"/>
      <c r="J321" s="170"/>
      <c r="K321" s="170"/>
      <c r="P321" s="17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9"/>
      <c r="BS321" s="19"/>
      <c r="BT321" s="19"/>
      <c r="BU321" s="19"/>
      <c r="BV321" s="19"/>
      <c r="BW321" s="19"/>
      <c r="BX321" s="19"/>
      <c r="BY321" s="19"/>
      <c r="BZ321" s="19"/>
      <c r="CA321" s="19"/>
      <c r="CB321" s="19"/>
    </row>
    <row r="322" spans="1:80" s="18" customFormat="1" x14ac:dyDescent="0.4">
      <c r="A322" s="15"/>
      <c r="B322" s="15"/>
      <c r="C322" s="15"/>
      <c r="D322" s="16"/>
      <c r="E322" s="17"/>
      <c r="F322" s="17"/>
      <c r="J322" s="170"/>
      <c r="K322" s="170"/>
      <c r="P322" s="17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9"/>
      <c r="BS322" s="19"/>
      <c r="BT322" s="19"/>
      <c r="BU322" s="19"/>
      <c r="BV322" s="19"/>
      <c r="BW322" s="19"/>
      <c r="BX322" s="19"/>
      <c r="BY322" s="19"/>
      <c r="BZ322" s="19"/>
      <c r="CA322" s="19"/>
      <c r="CB322" s="19"/>
    </row>
    <row r="323" spans="1:80" s="18" customFormat="1" x14ac:dyDescent="0.4">
      <c r="A323" s="15"/>
      <c r="B323" s="15"/>
      <c r="C323" s="15"/>
      <c r="D323" s="16"/>
      <c r="E323" s="17"/>
      <c r="F323" s="17"/>
      <c r="J323" s="170"/>
      <c r="K323" s="170"/>
      <c r="P323" s="17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9"/>
      <c r="BS323" s="19"/>
      <c r="BT323" s="19"/>
      <c r="BU323" s="19"/>
      <c r="BV323" s="19"/>
      <c r="BW323" s="19"/>
      <c r="BX323" s="19"/>
      <c r="BY323" s="19"/>
      <c r="BZ323" s="19"/>
      <c r="CA323" s="19"/>
      <c r="CB323" s="19"/>
    </row>
    <row r="324" spans="1:80" s="18" customFormat="1" x14ac:dyDescent="0.4">
      <c r="A324" s="15"/>
      <c r="B324" s="15"/>
      <c r="C324" s="15"/>
      <c r="D324" s="16"/>
      <c r="E324" s="17"/>
      <c r="F324" s="17"/>
      <c r="J324" s="170"/>
      <c r="K324" s="170"/>
      <c r="P324" s="17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9"/>
      <c r="BS324" s="19"/>
      <c r="BT324" s="19"/>
      <c r="BU324" s="19"/>
      <c r="BV324" s="19"/>
      <c r="BW324" s="19"/>
      <c r="BX324" s="19"/>
      <c r="BY324" s="19"/>
      <c r="BZ324" s="19"/>
      <c r="CA324" s="19"/>
      <c r="CB324" s="19"/>
    </row>
    <row r="325" spans="1:80" s="18" customFormat="1" x14ac:dyDescent="0.4">
      <c r="A325" s="15"/>
      <c r="B325" s="15"/>
      <c r="C325" s="15"/>
      <c r="D325" s="16"/>
      <c r="E325" s="17"/>
      <c r="F325" s="17"/>
      <c r="J325" s="170"/>
      <c r="K325" s="170"/>
      <c r="P325" s="17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9"/>
      <c r="BS325" s="19"/>
      <c r="BT325" s="19"/>
      <c r="BU325" s="19"/>
      <c r="BV325" s="19"/>
      <c r="BW325" s="19"/>
      <c r="BX325" s="19"/>
      <c r="BY325" s="19"/>
      <c r="BZ325" s="19"/>
      <c r="CA325" s="19"/>
      <c r="CB325" s="19"/>
    </row>
    <row r="326" spans="1:80" s="18" customFormat="1" x14ac:dyDescent="0.4">
      <c r="A326" s="15"/>
      <c r="B326" s="15"/>
      <c r="C326" s="15"/>
      <c r="D326" s="16"/>
      <c r="E326" s="17"/>
      <c r="F326" s="17"/>
      <c r="J326" s="170"/>
      <c r="K326" s="170"/>
      <c r="P326" s="17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9"/>
      <c r="BS326" s="19"/>
      <c r="BT326" s="19"/>
      <c r="BU326" s="19"/>
      <c r="BV326" s="19"/>
      <c r="BW326" s="19"/>
      <c r="BX326" s="19"/>
      <c r="BY326" s="19"/>
      <c r="BZ326" s="19"/>
      <c r="CA326" s="19"/>
      <c r="CB326" s="19"/>
    </row>
    <row r="327" spans="1:80" s="18" customFormat="1" x14ac:dyDescent="0.4">
      <c r="A327" s="15"/>
      <c r="B327" s="15"/>
      <c r="C327" s="15"/>
      <c r="D327" s="16"/>
      <c r="E327" s="17"/>
      <c r="F327" s="17"/>
      <c r="J327" s="170"/>
      <c r="K327" s="170"/>
      <c r="P327" s="17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9"/>
      <c r="BS327" s="19"/>
      <c r="BT327" s="19"/>
      <c r="BU327" s="19"/>
      <c r="BV327" s="19"/>
      <c r="BW327" s="19"/>
      <c r="BX327" s="19"/>
      <c r="BY327" s="19"/>
      <c r="BZ327" s="19"/>
      <c r="CA327" s="19"/>
      <c r="CB327" s="19"/>
    </row>
    <row r="328" spans="1:80" s="18" customFormat="1" x14ac:dyDescent="0.4">
      <c r="A328" s="15"/>
      <c r="B328" s="15"/>
      <c r="C328" s="15"/>
      <c r="D328" s="16"/>
      <c r="E328" s="17"/>
      <c r="F328" s="17"/>
      <c r="J328" s="170"/>
      <c r="K328" s="170"/>
      <c r="P328" s="17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9"/>
      <c r="BS328" s="19"/>
      <c r="BT328" s="19"/>
      <c r="BU328" s="19"/>
      <c r="BV328" s="19"/>
      <c r="BW328" s="19"/>
      <c r="BX328" s="19"/>
      <c r="BY328" s="19"/>
      <c r="BZ328" s="19"/>
      <c r="CA328" s="19"/>
      <c r="CB328" s="19"/>
    </row>
    <row r="329" spans="1:80" s="18" customFormat="1" x14ac:dyDescent="0.4">
      <c r="A329" s="15"/>
      <c r="B329" s="15"/>
      <c r="C329" s="15"/>
      <c r="D329" s="16"/>
      <c r="E329" s="17"/>
      <c r="F329" s="17"/>
      <c r="J329" s="170"/>
      <c r="K329" s="170"/>
      <c r="P329" s="17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9"/>
      <c r="BS329" s="19"/>
      <c r="BT329" s="19"/>
      <c r="BU329" s="19"/>
      <c r="BV329" s="19"/>
      <c r="BW329" s="19"/>
      <c r="BX329" s="19"/>
      <c r="BY329" s="19"/>
      <c r="BZ329" s="19"/>
      <c r="CA329" s="19"/>
      <c r="CB329" s="19"/>
    </row>
    <row r="330" spans="1:80" s="18" customFormat="1" x14ac:dyDescent="0.4">
      <c r="A330" s="15"/>
      <c r="B330" s="15"/>
      <c r="C330" s="15"/>
      <c r="D330" s="16"/>
      <c r="E330" s="17"/>
      <c r="F330" s="17"/>
      <c r="J330" s="170"/>
      <c r="K330" s="170"/>
      <c r="P330" s="17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9"/>
      <c r="BS330" s="19"/>
      <c r="BT330" s="19"/>
      <c r="BU330" s="19"/>
      <c r="BV330" s="19"/>
      <c r="BW330" s="19"/>
      <c r="BX330" s="19"/>
      <c r="BY330" s="19"/>
      <c r="BZ330" s="19"/>
      <c r="CA330" s="19"/>
      <c r="CB330" s="19"/>
    </row>
    <row r="331" spans="1:80" s="18" customFormat="1" x14ac:dyDescent="0.4">
      <c r="A331" s="15"/>
      <c r="B331" s="15"/>
      <c r="C331" s="15"/>
      <c r="D331" s="16"/>
      <c r="E331" s="17"/>
      <c r="F331" s="17"/>
      <c r="J331" s="170"/>
      <c r="K331" s="170"/>
      <c r="P331" s="17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9"/>
      <c r="BS331" s="19"/>
      <c r="BT331" s="19"/>
      <c r="BU331" s="19"/>
      <c r="BV331" s="19"/>
      <c r="BW331" s="19"/>
      <c r="BX331" s="19"/>
      <c r="BY331" s="19"/>
      <c r="BZ331" s="19"/>
      <c r="CA331" s="19"/>
      <c r="CB331" s="19"/>
    </row>
    <row r="332" spans="1:80" s="18" customFormat="1" x14ac:dyDescent="0.4">
      <c r="A332" s="15"/>
      <c r="B332" s="15"/>
      <c r="C332" s="15"/>
      <c r="D332" s="16"/>
      <c r="E332" s="17"/>
      <c r="F332" s="17"/>
      <c r="J332" s="170"/>
      <c r="K332" s="170"/>
      <c r="P332" s="17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9"/>
      <c r="BS332" s="19"/>
      <c r="BT332" s="19"/>
      <c r="BU332" s="19"/>
      <c r="BV332" s="19"/>
      <c r="BW332" s="19"/>
      <c r="BX332" s="19"/>
      <c r="BY332" s="19"/>
      <c r="BZ332" s="19"/>
      <c r="CA332" s="19"/>
      <c r="CB332" s="19"/>
    </row>
    <row r="333" spans="1:80" s="18" customFormat="1" x14ac:dyDescent="0.4">
      <c r="A333" s="15"/>
      <c r="B333" s="15"/>
      <c r="C333" s="15"/>
      <c r="D333" s="16"/>
      <c r="E333" s="17"/>
      <c r="F333" s="17"/>
      <c r="J333" s="170"/>
      <c r="K333" s="170"/>
      <c r="P333" s="17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9"/>
      <c r="BS333" s="19"/>
      <c r="BT333" s="19"/>
      <c r="BU333" s="19"/>
      <c r="BV333" s="19"/>
      <c r="BW333" s="19"/>
      <c r="BX333" s="19"/>
      <c r="BY333" s="19"/>
      <c r="BZ333" s="19"/>
      <c r="CA333" s="19"/>
      <c r="CB333" s="19"/>
    </row>
    <row r="334" spans="1:80" s="18" customFormat="1" x14ac:dyDescent="0.4">
      <c r="A334" s="15"/>
      <c r="B334" s="15"/>
      <c r="C334" s="15"/>
      <c r="D334" s="16"/>
      <c r="E334" s="17"/>
      <c r="F334" s="17"/>
      <c r="J334" s="170"/>
      <c r="K334" s="170"/>
      <c r="P334" s="17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9"/>
      <c r="BS334" s="19"/>
      <c r="BT334" s="19"/>
      <c r="BU334" s="19"/>
      <c r="BV334" s="19"/>
      <c r="BW334" s="19"/>
      <c r="BX334" s="19"/>
      <c r="BY334" s="19"/>
      <c r="BZ334" s="19"/>
      <c r="CA334" s="19"/>
      <c r="CB334" s="19"/>
    </row>
    <row r="335" spans="1:80" s="18" customFormat="1" x14ac:dyDescent="0.4">
      <c r="A335" s="15"/>
      <c r="B335" s="15"/>
      <c r="C335" s="15"/>
      <c r="D335" s="16"/>
      <c r="E335" s="17"/>
      <c r="F335" s="17"/>
      <c r="J335" s="170"/>
      <c r="K335" s="170"/>
      <c r="P335" s="17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9"/>
      <c r="BS335" s="19"/>
      <c r="BT335" s="19"/>
      <c r="BU335" s="19"/>
      <c r="BV335" s="19"/>
      <c r="BW335" s="19"/>
      <c r="BX335" s="19"/>
      <c r="BY335" s="19"/>
      <c r="BZ335" s="19"/>
      <c r="CA335" s="19"/>
      <c r="CB335" s="19"/>
    </row>
    <row r="336" spans="1:80" s="18" customFormat="1" x14ac:dyDescent="0.4">
      <c r="A336" s="15"/>
      <c r="B336" s="15"/>
      <c r="C336" s="15"/>
      <c r="D336" s="16"/>
      <c r="E336" s="17"/>
      <c r="F336" s="17"/>
      <c r="J336" s="170"/>
      <c r="K336" s="170"/>
      <c r="P336" s="17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9"/>
      <c r="BS336" s="19"/>
      <c r="BT336" s="19"/>
      <c r="BU336" s="19"/>
      <c r="BV336" s="19"/>
      <c r="BW336" s="19"/>
      <c r="BX336" s="19"/>
      <c r="BY336" s="19"/>
      <c r="BZ336" s="19"/>
      <c r="CA336" s="19"/>
      <c r="CB336" s="19"/>
    </row>
  </sheetData>
  <mergeCells count="39">
    <mergeCell ref="A213:C213"/>
    <mergeCell ref="A225:C225"/>
    <mergeCell ref="L174:N174"/>
    <mergeCell ref="L175:N175"/>
    <mergeCell ref="L176:N176"/>
    <mergeCell ref="L177:N177"/>
    <mergeCell ref="L178:N178"/>
    <mergeCell ref="A167:E167"/>
    <mergeCell ref="M167:P167"/>
    <mergeCell ref="L171:N171"/>
    <mergeCell ref="L172:N172"/>
    <mergeCell ref="L173:N173"/>
    <mergeCell ref="K10:K12"/>
    <mergeCell ref="L10:L12"/>
    <mergeCell ref="M10:N11"/>
    <mergeCell ref="O10:O12"/>
    <mergeCell ref="A166:D166"/>
    <mergeCell ref="M4:P4"/>
    <mergeCell ref="M5:N5"/>
    <mergeCell ref="A6:P6"/>
    <mergeCell ref="A7:P7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1"/>
    <mergeCell ref="I10:I12"/>
    <mergeCell ref="J10:J12"/>
    <mergeCell ref="M1:P1"/>
    <mergeCell ref="S1:U1"/>
    <mergeCell ref="M2:P2"/>
    <mergeCell ref="S2:U2"/>
    <mergeCell ref="M3:P3"/>
    <mergeCell ref="S3:U3"/>
  </mergeCells>
  <printOptions horizontalCentered="1"/>
  <pageMargins left="0.45" right="0.35416666666666702" top="1.37777777777778" bottom="0.39374999999999999" header="0.51180555555555496" footer="0.51180555555555496"/>
  <pageSetup paperSize="9" firstPageNumber="0" fitToHeight="11" orientation="landscape" horizontalDpi="300" verticalDpi="300"/>
  <rowBreaks count="5" manualBreakCount="5">
    <brk id="49" max="16383" man="1"/>
    <brk id="96" max="16383" man="1"/>
    <brk id="100" max="16383" man="1"/>
    <brk id="120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2025 (+1500 000)</vt:lpstr>
      <vt:lpstr>'Додаток 2025 (+1500 000)'!Заголовки_для_друку</vt:lpstr>
      <vt:lpstr>'Додаток 2025 (+1500 000)'!Область_друку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K7462</dc:creator>
  <dc:description/>
  <cp:lastModifiedBy>UID</cp:lastModifiedBy>
  <cp:revision>0</cp:revision>
  <cp:lastPrinted>2024-12-11T16:54:29Z</cp:lastPrinted>
  <dcterms:created xsi:type="dcterms:W3CDTF">2003-08-18T07:42:19Z</dcterms:created>
  <dcterms:modified xsi:type="dcterms:W3CDTF">2024-12-18T12:49:18Z</dcterms:modified>
  <dc:language>en-US</dc:language>
</cp:coreProperties>
</file>