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І квартал" sheetId="1" r:id="rId4"/>
    <sheet name="видатки  Ікв" sheetId="2" r:id="rId5"/>
  </sheets>
  <definedNames>
    <definedName name="_xlnm.Print_Titles" localSheetId="0">'І квартал'!$8:$9</definedName>
    <definedName name="_xlnm.Print_Area" localSheetId="0">'І квартал'!$A$1:$E$61</definedName>
    <definedName name="_xlnm.Print_Titles" localSheetId="1">'видатки  Ікв'!$1:$1</definedName>
    <definedName name="_xlnm.Print_Area" localSheetId="1">'видатки  Ікв'!$A$1:$E$69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<sst xmlns="http://schemas.openxmlformats.org/spreadsheetml/2006/main" uniqueCount="140">
  <si>
    <t xml:space="preserve">    Додаток </t>
  </si>
  <si>
    <t xml:space="preserve">              до рішення обласної ради</t>
  </si>
  <si>
    <t xml:space="preserve">від                      № </t>
  </si>
  <si>
    <t>ЗВІТ</t>
  </si>
  <si>
    <t xml:space="preserve">про виконання обласного бюджету за І квартал 2024 року </t>
  </si>
  <si>
    <t>тис. грн</t>
  </si>
  <si>
    <t>Код</t>
  </si>
  <si>
    <t>Найменування доходів</t>
  </si>
  <si>
    <t>Затверджено на 2024 рік з урахуванням змін</t>
  </si>
  <si>
    <t>Виконано</t>
  </si>
  <si>
    <t>Відсоток виконання</t>
  </si>
  <si>
    <t>Загальний фонд</t>
  </si>
  <si>
    <t>Податок та збір на доходи фізичних осіб</t>
  </si>
  <si>
    <t xml:space="preserve">Податок на прибуток підприємств  </t>
  </si>
  <si>
    <t>Податок на прибуток підприємств та фінансових установ комунальної власності </t>
  </si>
  <si>
    <t>у 3,9р.</t>
  </si>
  <si>
    <t xml:space="preserve">Рентна плата за спеціальне використання води  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</si>
  <si>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</si>
  <si>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нафти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</si>
  <si>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</si>
  <si>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</si>
  <si>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</si>
  <si>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у 2,7р.</t>
  </si>
  <si>
    <t>Інші надходження</t>
  </si>
  <si>
    <t>у 4,9р.</t>
  </si>
  <si>
    <t xml:space="preserve">Суми, стягнені з винних осіб, за шкоду, заподіяну державі, підприємству, установі, організації  </t>
  </si>
  <si>
    <t>Плата за ліцензії на виробництво спирту етилового, коньячного і плодового та зернового дистиляту, дистиляту виноградного спиртового, біоетанолу, алкогольних напоїв, тютюнових виробів та рідин, що використовуються в електронних сигаретах</t>
  </si>
  <si>
    <t>Плата за державну реєстрацію (крім адміністративного збору за проведення державної реєстрації юридичних осіб, фізичних осіб - підприємців та громадських формувань)</t>
  </si>
  <si>
    <t>у 4,5 р.</t>
  </si>
  <si>
    <t>Плата за ліцензії на право оптової торгівлі алкогольними напоями, тютюновими виробами та рідинами, що використовуються в електронних сигаретах</t>
  </si>
  <si>
    <t>Плата за ліцензії на право роздрібної торгівлі алкогольними напоями, тютюновими виробами та рідинами, що використовуються в електронних сигаретах</t>
  </si>
  <si>
    <t>Плата за ліцензії та сертифікати, що сплачується ліцензіатами за місцем здійснення діяльності </t>
  </si>
  <si>
    <t>Плата за ліцензії на виробництво пального</t>
  </si>
  <si>
    <t>Плата за ліцензії на право оптової торгівлі пальним</t>
  </si>
  <si>
    <t>Плата за ліцензії на право роздрібної торгівлі пальним</t>
  </si>
  <si>
    <t>Плата за ліцензії на право зберігання пального</t>
  </si>
  <si>
    <t>Надходження від орендної плати за користування майновим комплексом та іншим майном, що перебуває в комунальній власності</t>
  </si>
  <si>
    <t>Орендна плата за водні об'єкти (їх частини), що надаються в користування на умовах оренди</t>
  </si>
  <si>
    <t>Інші надходження </t>
  </si>
  <si>
    <t>Разом доходів загального фонду (без трансфертів)</t>
  </si>
  <si>
    <t>Офіційні трансферти загального фонду</t>
  </si>
  <si>
    <t xml:space="preserve">Від органів державного управління </t>
  </si>
  <si>
    <t>Дотації з державного бюджету місцевим бюджетам</t>
  </si>
  <si>
    <t>Базова дотація 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</si>
  <si>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здоров`я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</si>
  <si>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</si>
  <si>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Субвенції з державного бюджету місцевим бюджетам</t>
  </si>
  <si>
    <t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</si>
  <si>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>41033000</t>
  </si>
  <si>
    <t>Субвенція з державного бюджету місцевим бюджетам на здійснення підтримки окремих закладів та заходів у системі охорони здоров`я</t>
  </si>
  <si>
    <t>41033900</t>
  </si>
  <si>
    <t>Освітня субвенція з державного бюджету місцевим бюджетам </t>
  </si>
  <si>
    <t>ВСЬОГО ДОХОДІВ загального фонду</t>
  </si>
  <si>
    <t>Спеціальний фонд</t>
  </si>
  <si>
    <t>Податок з власників наземних, водних транспортних засобів та інших самохідних машин і механізмів</t>
  </si>
  <si>
    <t>Екологічний податок</t>
  </si>
  <si>
    <t>Надходження коштів від відшкодування втрат сільськогосподарського і лісогосподарського виробництва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</si>
  <si>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</si>
  <si>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Відсотки за користування довгостроковим кредитом, що надається з місцевих бюджетів молодим сім`ям та одиноким молодим громадянам на будівництво (реконструкцію) та придбання житла </t>
  </si>
  <si>
    <t>Концесійні платежі щодо об'єктів комунальної власності</t>
  </si>
  <si>
    <t>Власні надходження бюджетних установ  </t>
  </si>
  <si>
    <t>Кошти від відчуження майна, що належить Автономній Республіці Крим та майна, що перебуває в комунальній власності  </t>
  </si>
  <si>
    <t>Разом доходів спеціального фонду (без трансфертів)</t>
  </si>
  <si>
    <t>Офіційні трансферти спеціального фонду</t>
  </si>
  <si>
    <t xml:space="preserve">Від органів державного управління  </t>
  </si>
  <si>
    <t>Субвенції з місцевих бюджетів іншим місцевим бюджетам</t>
  </si>
  <si>
    <t>Інші субвенції з місцевого бюджету</t>
  </si>
  <si>
    <t>ВСЬОГО ДОХОДІВ спеціального фонду</t>
  </si>
  <si>
    <t>Разом доходів загального та спеціального фондів</t>
  </si>
  <si>
    <t xml:space="preserve">Код </t>
  </si>
  <si>
    <t>Найменування видатків</t>
  </si>
  <si>
    <t xml:space="preserve">Затверджено на 2024 рік з урахуванням змін </t>
  </si>
  <si>
    <t>Видатки загального фонду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</si>
  <si>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</si>
  <si>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</si>
  <si>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</si>
  <si>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</si>
  <si>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</si>
  <si>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</si>
  <si>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</si>
  <si>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</si>
  <si>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</si>
  <si>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</si>
  <si>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</si>
  <si>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</si>
  <si>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7100</t>
  </si>
  <si>
    <t>Сільське, лісове, рибне господарство та мисливство</t>
  </si>
  <si>
    <t>7300</t>
  </si>
  <si>
    <t>Будівництво та регіональний розвиток</t>
  </si>
  <si>
    <t>7400</t>
  </si>
  <si>
    <t>Транспорт та транспортна інфраструктура, дорожнє господарство</t>
  </si>
  <si>
    <t>Зв'язок, телекомунікації та інформатика</t>
  </si>
  <si>
    <t>7600</t>
  </si>
  <si>
    <t>Інші програми та заходи, пов`язані з економічною діяльністю</t>
  </si>
  <si>
    <t>8100</t>
  </si>
  <si>
    <t>Захист населення і територій від надзвичайних ситуацій техногенного та природного характеру</t>
  </si>
  <si>
    <t>8400</t>
  </si>
  <si>
    <t>Засоби масової інформації</t>
  </si>
  <si>
    <t>8700</t>
  </si>
  <si>
    <t>Резервний фонд</t>
  </si>
  <si>
    <t>9000</t>
  </si>
  <si>
    <t>Міжбюджетні трансферти</t>
  </si>
  <si>
    <t>9130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</si>
  <si>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</si>
  <si>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9150</t>
  </si>
  <si>
    <t>Інші дотації з місцевого бюджету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</si>
  <si>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</si>
  <si>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</si>
  <si>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9770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</si>
  <si>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</si>
  <si>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</si>
  <si>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Разом видатків загального фонду</t>
  </si>
  <si>
    <t xml:space="preserve">Кредитування </t>
  </si>
  <si>
    <t>Довгострокові кредити індивідуальним забудовникам житла на селі  та їх повернення</t>
  </si>
  <si>
    <t>Довгострокові кредити громадянам на будівництво (реконструкцію) придбання житла та їх повернення</t>
  </si>
  <si>
    <t>ВСЬОГО ВИДАТКІВ загального фонду з кредитуванням</t>
  </si>
  <si>
    <t>Фінансування</t>
  </si>
  <si>
    <t>Дефіцит (-) /профіцит (+)</t>
  </si>
  <si>
    <t>х</t>
  </si>
  <si>
    <t>Фінансування за активними операціями</t>
  </si>
  <si>
    <t xml:space="preserve">Фінансування за рахунок зміни залишків коштів бюджетів на початок періоду </t>
  </si>
  <si>
    <t>Передача коштів із спеціального до загального фонду бюджету</t>
  </si>
  <si>
    <t>Кошти, що передаються із загального фонду бюджету до бюджету розвитку (спеціального фонду) </t>
  </si>
  <si>
    <t>Видатки спеціального фонду</t>
  </si>
  <si>
    <t>Охорона здоров'я</t>
  </si>
  <si>
    <t xml:space="preserve">Соціальний захист та соціальне забезпечення </t>
  </si>
  <si>
    <t>Культура і мистецтво</t>
  </si>
  <si>
    <t>Фізична культура і спорт</t>
  </si>
  <si>
    <t>Охорона навколишнього природного середовища</t>
  </si>
  <si>
    <t>Субвенція з місцевого бюджету держав-ному бюджету на виконання програм соціально-економічного розвитку регіонів</t>
  </si>
  <si>
    <t>Разом видатків спеціального фонду</t>
  </si>
  <si>
    <t>Пільгові довгострокові кредити молодим сім`ям та одиноким молодим громадянам на будівництво/реконструкцію/придбання житла та їх повернення</t>
  </si>
  <si>
    <t>повернення кредиту</t>
  </si>
  <si>
    <t>надання кредиту</t>
  </si>
  <si>
    <t>ВСЬОГО ВИДАТКІВ спеціального фонду з кредитуванням</t>
  </si>
  <si>
    <t xml:space="preserve">Фінансування </t>
  </si>
  <si>
    <t>ВСЬОГО ВИДАТКІВ загального і спеціального фондів з кредитуванням</t>
  </si>
  <si>
    <t>Директор департаменту</t>
  </si>
  <si>
    <t>фінансів облдержадміністрації</t>
  </si>
  <si>
    <t>Наталія КУЧМА</t>
  </si>
</sst>
</file>

<file path=xl/styles.xml><?xml version="1.0" encoding="utf-8"?>
<styleSheet xmlns="http://schemas.openxmlformats.org/spreadsheetml/2006/main" xml:space="preserve">
  <numFmts count="3">
    <numFmt numFmtId="164" formatCode="General_)"/>
    <numFmt numFmtId="165" formatCode="#,##0.0"/>
    <numFmt numFmtId="166" formatCode="#,##0.000"/>
  </numFmts>
  <fonts count="19">
    <font>
      <b val="0"/>
      <i val="0"/>
      <strike val="0"/>
      <u val="none"/>
      <sz val="12"/>
      <color rgb="FF000000"/>
      <name val="Courier"/>
    </font>
    <font>
      <b val="0"/>
      <i val="0"/>
      <strike val="0"/>
      <u val="none"/>
      <sz val="16"/>
      <color rgb="FF000000"/>
      <name val="Times New Roman"/>
    </font>
    <font>
      <b val="1"/>
      <i val="0"/>
      <strike val="0"/>
      <u val="none"/>
      <sz val="16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Times New Roman"/>
    </font>
    <font>
      <b val="1"/>
      <i val="1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4"/>
      <color rgb="FF000000"/>
      <name val="Times New Roman"/>
    </font>
    <font>
      <b val="0"/>
      <i val="1"/>
      <strike val="0"/>
      <u val="none"/>
      <sz val="12"/>
      <color rgb="FF000000"/>
      <name val="Times New Roman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20"/>
      <color rgb="FF000000"/>
      <name val="Times New Roman"/>
    </font>
    <font>
      <b val="0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FF0000"/>
      <name val="Times New Roman"/>
    </font>
    <font>
      <b val="0"/>
      <i val="0"/>
      <strike val="0"/>
      <u val="none"/>
      <sz val="12"/>
      <color rgb="FFFF0000"/>
      <name val="Times New Roman"/>
    </font>
    <font>
      <b val="0"/>
      <i val="0"/>
      <strike val="0"/>
      <u val="none"/>
      <sz val="20"/>
      <color rgb="FFFF0000"/>
      <name val="Times New Roman"/>
    </font>
    <font>
      <b val="0"/>
      <i val="0"/>
      <strike val="0"/>
      <u val="none"/>
      <sz val="14"/>
      <color rgb="FFFF0000"/>
      <name val="Times New Roman"/>
    </font>
    <font>
      <b val="1"/>
      <i val="0"/>
      <strike val="0"/>
      <u val="none"/>
      <sz val="14"/>
      <color rgb="FFFF0000"/>
      <name val="Times New Roman"/>
    </font>
    <font>
      <b val="1"/>
      <i val="0"/>
      <strike val="0"/>
      <u val="none"/>
      <sz val="20"/>
      <color rgb="FFFF0000"/>
      <name val="Times New Roman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8080"/>
        <bgColor rgb="FF00000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4">
    <xf xfId="0" fontId="0" numFmtId="164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164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164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3" numFmtId="164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4" numFmtId="164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5" numFmtId="164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4" numFmtId="164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5" numFmtId="164" fillId="2" borderId="0" applyFont="1" applyNumberFormat="0" applyFill="1" applyBorder="0" applyAlignment="1" applyProtection="true">
      <alignment horizontal="general" vertical="center" textRotation="0" wrapText="false" shrinkToFit="false"/>
      <protection hidden="false"/>
    </xf>
    <xf xfId="0" fontId="3" numFmtId="164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6" numFmtId="0" fillId="0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7" numFmtId="164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8" numFmtId="164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3" numFmtId="164" fillId="0" borderId="0" applyFont="1" applyNumberFormat="0" applyFill="0" applyBorder="0" applyAlignment="1" applyProtection="true">
      <alignment horizontal="general" vertical="center" textRotation="0" wrapText="true" shrinkToFit="false"/>
      <protection hidden="false"/>
    </xf>
    <xf xfId="0" fontId="4" numFmtId="165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3" numFmtId="165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9" numFmtId="164" fillId="2" borderId="0" applyFont="1" applyNumberFormat="0" applyFill="1" applyBorder="0" applyAlignment="1" applyProtection="true">
      <alignment horizontal="center" vertical="center" textRotation="0" wrapText="true" shrinkToFit="false"/>
      <protection hidden="false"/>
    </xf>
    <xf xfId="0" fontId="9" numFmtId="164" fillId="2" borderId="2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3" numFmtId="0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5" numFmtId="0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7" numFmtId="165" fillId="2" borderId="0" applyFont="1" applyNumberFormat="1" applyFill="1" applyBorder="0" applyAlignment="1" applyProtection="true">
      <alignment horizontal="center" vertical="center" textRotation="0" wrapText="true" shrinkToFit="false"/>
      <protection hidden="false"/>
    </xf>
    <xf xfId="0" fontId="4" numFmtId="164" fillId="2" borderId="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4" numFmtId="164" fillId="2" borderId="4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3" numFmtId="0" fillId="2" borderId="5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3" numFmtId="164" fillId="2" borderId="5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3" numFmtId="0" fillId="2" borderId="6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3" numFmtId="164" fillId="2" borderId="6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4" numFmtId="165" fillId="2" borderId="7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4" numFmtId="164" fillId="2" borderId="4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4" numFmtId="164" fillId="2" borderId="0" applyFont="1" applyNumberFormat="0" applyFill="1" applyBorder="0" applyAlignment="1" applyProtection="true">
      <alignment horizontal="general" vertical="center" textRotation="0" wrapText="true" shrinkToFit="false"/>
      <protection hidden="false"/>
    </xf>
    <xf xfId="0" fontId="4" numFmtId="164" fillId="2" borderId="3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3" numFmtId="164" fillId="2" borderId="0" applyFont="1" applyNumberFormat="0" applyFill="1" applyBorder="0" applyAlignment="1" applyProtection="true">
      <alignment horizontal="center" vertical="center" textRotation="0" wrapText="true" shrinkToFit="false"/>
      <protection hidden="false"/>
    </xf>
    <xf xfId="0" fontId="3" numFmtId="164" fillId="2" borderId="0" applyFont="1" applyNumberFormat="0" applyFill="1" applyBorder="0" applyAlignment="1" applyProtection="true">
      <alignment horizontal="center" vertical="center" textRotation="0" wrapText="false" shrinkToFit="false"/>
      <protection hidden="false"/>
    </xf>
    <xf xfId="0" fontId="3" numFmtId="164" fillId="2" borderId="1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4" numFmtId="0" fillId="2" borderId="1" applyFont="1" applyNumberFormat="1" applyFill="1" applyBorder="1" applyAlignment="1" applyProtection="true">
      <alignment horizontal="center" vertical="center" textRotation="0" wrapText="false" shrinkToFit="false"/>
      <protection hidden="false"/>
    </xf>
    <xf xfId="0" fontId="3" numFmtId="0" fillId="2" borderId="1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3" numFmtId="164" fillId="2" borderId="1" applyFont="1" applyNumberFormat="0" applyFill="1" applyBorder="1" applyAlignment="1" applyProtection="true">
      <alignment horizontal="general" vertical="center" textRotation="0" wrapText="true" shrinkToFit="false"/>
      <protection hidden="false"/>
    </xf>
    <xf xfId="0" fontId="3" numFmtId="164" fillId="2" borderId="1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4" numFmtId="164" fillId="2" borderId="1" applyFont="1" applyNumberFormat="0" applyFill="1" applyBorder="1" applyAlignment="1" applyProtection="true">
      <alignment horizontal="general" vertical="center" textRotation="0" wrapText="false" shrinkToFit="false"/>
      <protection hidden="false"/>
    </xf>
    <xf xfId="0" fontId="4" numFmtId="0" fillId="2" borderId="1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4" numFmtId="0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4" numFmtId="0" fillId="2" borderId="1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4" numFmtId="164" fillId="2" borderId="1" applyFont="1" applyNumberFormat="0" applyFill="1" applyBorder="1" applyAlignment="1" applyProtection="true">
      <alignment horizontal="general" vertical="center" textRotation="0" wrapText="true" shrinkToFit="false"/>
      <protection hidden="false"/>
    </xf>
    <xf xfId="0" fontId="4" numFmtId="164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4" numFmtId="164" fillId="2" borderId="1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4" numFmtId="164" fillId="2" borderId="1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6" numFmtId="0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4" numFmtId="164" fillId="2" borderId="2" applyFont="1" applyNumberFormat="0" applyFill="1" applyBorder="1" applyAlignment="1" applyProtection="true">
      <alignment horizontal="right" vertical="center" textRotation="0" wrapText="false" shrinkToFit="false"/>
      <protection hidden="false"/>
    </xf>
    <xf xfId="0" fontId="4" numFmtId="164" fillId="2" borderId="2" applyFont="1" applyNumberFormat="0" applyFill="1" applyBorder="1" applyAlignment="1" applyProtection="true">
      <alignment horizontal="general" vertical="center" textRotation="0" wrapText="true" shrinkToFit="false"/>
      <protection hidden="false"/>
    </xf>
    <xf xfId="0" fontId="4" numFmtId="164" fillId="2" borderId="2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9" numFmtId="164" fillId="2" borderId="0" applyFont="1" applyNumberFormat="0" applyFill="1" applyBorder="0" applyAlignment="1" applyProtection="true">
      <alignment horizontal="general" vertical="center" textRotation="0" wrapText="true" shrinkToFit="false"/>
      <protection hidden="false"/>
    </xf>
    <xf xfId="0" fontId="9" numFmtId="164" fillId="2" borderId="0" applyFont="1" applyNumberFormat="0" applyFill="1" applyBorder="0" applyAlignment="1" applyProtection="true">
      <alignment horizontal="center" vertical="center" textRotation="0" wrapText="false" shrinkToFit="false"/>
      <protection hidden="false"/>
    </xf>
    <xf xfId="0" fontId="3" numFmtId="164" fillId="3" borderId="0" applyFont="1" applyNumberFormat="0" applyFill="1" applyBorder="0" applyAlignment="1" applyProtection="true">
      <alignment horizontal="general" vertical="center" textRotation="0" wrapText="false" shrinkToFit="false"/>
      <protection hidden="false"/>
    </xf>
    <xf xfId="0" fontId="7" numFmtId="164" fillId="3" borderId="0" applyFont="1" applyNumberFormat="0" applyFill="1" applyBorder="0" applyAlignment="1" applyProtection="true">
      <alignment horizontal="general" vertical="center" textRotation="0" wrapText="false" shrinkToFit="false"/>
      <protection hidden="false"/>
    </xf>
    <xf xfId="0" fontId="4" numFmtId="0" fillId="2" borderId="1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4" numFmtId="0" fillId="2" borderId="1" applyFont="1" applyNumberFormat="1" applyFill="1" applyBorder="1" applyAlignment="1" applyProtection="true">
      <alignment horizontal="center" vertical="center" textRotation="0" wrapText="false" shrinkToFit="false"/>
      <protection hidden="false"/>
    </xf>
    <xf xfId="0" fontId="4" numFmtId="164" fillId="2" borderId="1" applyFont="1" applyNumberFormat="0" applyFill="1" applyBorder="1" applyAlignment="1" applyProtection="true">
      <alignment horizontal="left" vertical="top" textRotation="0" wrapText="true" shrinkToFit="false"/>
      <protection hidden="false"/>
    </xf>
    <xf xfId="0" fontId="3" numFmtId="164" fillId="2" borderId="0" applyFont="1" applyNumberFormat="0" applyFill="1" applyBorder="0" applyAlignment="1" applyProtection="true">
      <alignment horizontal="center" vertical="center" textRotation="0" wrapText="false" shrinkToFit="false"/>
      <protection hidden="false"/>
    </xf>
    <xf xfId="0" fontId="3" numFmtId="164" fillId="2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10" numFmtId="0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10" numFmtId="0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3" numFmtId="164" fillId="2" borderId="0" applyFont="1" applyNumberFormat="0" applyFill="1" applyBorder="0" applyAlignment="1" applyProtection="true">
      <alignment horizontal="center" vertical="center" textRotation="0" wrapText="true" shrinkToFit="false"/>
      <protection hidden="false"/>
    </xf>
    <xf xfId="0" fontId="3" numFmtId="0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3" numFmtId="0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11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3" numFmtId="0" fillId="0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1" applyFont="1" applyNumberFormat="1" applyFill="1" applyBorder="1" applyAlignment="1" applyProtection="true">
      <alignment horizontal="center" vertical="center" textRotation="0" wrapText="false" shrinkToFit="false"/>
      <protection hidden="false"/>
    </xf>
    <xf xfId="0" fontId="4" numFmtId="0" fillId="0" borderId="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9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1" applyFont="1" applyNumberFormat="1" applyFill="1" applyBorder="1" applyAlignment="1" applyProtection="true">
      <alignment horizontal="center" vertical="center" textRotation="0" wrapText="false" shrinkToFit="false"/>
      <protection hidden="false"/>
    </xf>
    <xf xfId="0" fontId="4" numFmtId="4" fillId="2" borderId="1" applyFont="1" applyNumberFormat="1" applyFill="1" applyBorder="1" applyAlignment="1" applyProtection="true">
      <alignment horizontal="general" vertical="center" textRotation="0" wrapText="true" shrinkToFit="false"/>
      <protection hidden="false"/>
    </xf>
    <xf xfId="0" fontId="4" numFmtId="165" fillId="2" borderId="1" applyFont="1" applyNumberFormat="1" applyFill="1" applyBorder="1" applyAlignment="1" applyProtection="true">
      <alignment horizontal="right" vertical="center" textRotation="0" wrapText="false" shrinkToFit="false"/>
      <protection hidden="false"/>
    </xf>
    <xf xfId="0" fontId="4" numFmtId="165" fillId="0" borderId="1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2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3" numFmtId="4" fillId="2" borderId="1" applyFont="1" applyNumberFormat="1" applyFill="1" applyBorder="1" applyAlignment="1" applyProtection="true">
      <alignment horizontal="general" vertical="center" textRotation="0" wrapText="true" shrinkToFit="false"/>
      <protection hidden="false"/>
    </xf>
    <xf xfId="0" fontId="13" numFmtId="165" fillId="2" borderId="1" applyFont="1" applyNumberFormat="1" applyFill="1" applyBorder="1" applyAlignment="1" applyProtection="true">
      <alignment horizontal="right" vertical="center" textRotation="0" wrapText="false" shrinkToFit="false"/>
      <protection hidden="false"/>
    </xf>
    <xf xfId="0" fontId="14" numFmtId="165" fillId="0" borderId="1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7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3" numFmtId="166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4" numFmtId="0" fillId="0" borderId="1" applyFont="1" applyNumberFormat="1" applyFill="0" applyBorder="1" applyAlignment="1" applyProtection="true">
      <alignment horizontal="general" vertical="center" textRotation="0" wrapText="true" shrinkToFit="false"/>
      <protection hidden="false"/>
    </xf>
    <xf xfId="0" fontId="4" numFmtId="165" fillId="0" borderId="1" applyFont="1" applyNumberFormat="1" applyFill="0" applyBorder="1" applyAlignment="1" applyProtection="true">
      <alignment horizontal="general" vertical="center" textRotation="0" wrapText="false" shrinkToFit="false"/>
      <protection hidden="false"/>
    </xf>
    <xf xfId="0" fontId="4" numFmtId="165" fillId="0" borderId="0" applyFont="1" applyNumberFormat="1" applyFill="0" applyBorder="0" applyAlignment="1" applyProtection="true">
      <alignment horizontal="right" vertical="center" textRotation="0" wrapText="false" shrinkToFit="false"/>
      <protection hidden="false"/>
    </xf>
    <xf xfId="0" fontId="4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1" applyFont="1" applyNumberFormat="1" applyFill="0" applyBorder="1" applyAlignment="1" applyProtection="true">
      <alignment horizontal="general" vertical="center" textRotation="0" wrapText="true" shrinkToFit="false"/>
      <protection hidden="false"/>
    </xf>
    <xf xfId="0" fontId="3" numFmtId="165" fillId="2" borderId="1" applyFont="1" applyNumberFormat="1" applyFill="1" applyBorder="1" applyAlignment="1" applyProtection="true">
      <alignment horizontal="right" vertical="center" textRotation="0" wrapText="false" shrinkToFit="false"/>
      <protection hidden="false"/>
    </xf>
    <xf xfId="0" fontId="3" numFmtId="165" fillId="0" borderId="1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7" numFmtId="165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3" numFmtId="165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4" numFmtId="0" fillId="0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4" numFmtId="165" fillId="0" borderId="1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2" numFmtId="165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4" numFmtId="0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3" numFmtId="0" fillId="0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3" numFmtId="1" fillId="0" borderId="1" applyFont="1" applyNumberFormat="1" applyFill="0" applyBorder="1" applyAlignment="1" applyProtection="true">
      <alignment horizontal="general" vertical="center" textRotation="0" wrapText="false" shrinkToFit="false"/>
      <protection hidden="false"/>
    </xf>
    <xf xfId="0" fontId="3" numFmtId="165" fillId="0" borderId="1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4" numFmtId="1" fillId="0" borderId="1" applyFont="1" applyNumberFormat="1" applyFill="0" applyBorder="1" applyAlignment="1" applyProtection="true">
      <alignment horizontal="general" vertical="center" textRotation="0" wrapText="true" shrinkToFit="false"/>
      <protection hidden="false"/>
    </xf>
    <xf xfId="0" fontId="4" numFmtId="165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4" numFmtId="164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4" numFmtId="1" fillId="0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5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6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3" numFmtId="49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4" numFmtId="0" fillId="0" borderId="1" applyFont="1" applyNumberFormat="1" applyFill="0" applyBorder="1" applyAlignment="1" applyProtection="true">
      <alignment horizontal="general" vertical="center" textRotation="0" wrapText="false" shrinkToFit="true"/>
      <protection hidden="false"/>
    </xf>
    <xf xfId="0" fontId="4" numFmtId="165" fillId="0" borderId="1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4" numFmtId="0" fillId="0" borderId="1" applyFont="1" applyNumberFormat="1" applyFill="0" applyBorder="1" applyAlignment="1" applyProtection="true">
      <alignment horizontal="general" vertical="center" textRotation="0" wrapText="true" shrinkToFit="false"/>
      <protection hidden="false"/>
    </xf>
    <xf xfId="0" fontId="4" numFmtId="165" fillId="2" borderId="1" applyFont="1" applyNumberFormat="1" applyFill="1" applyBorder="1" applyAlignment="1" applyProtection="true">
      <alignment horizontal="right" vertical="center" textRotation="0" wrapText="false" shrinkToFit="false"/>
      <protection hidden="false"/>
    </xf>
    <xf xfId="0" fontId="3" numFmtId="0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4" numFmtId="165" fillId="2" borderId="1" applyFont="1" applyNumberFormat="1" applyFill="1" applyBorder="1" applyAlignment="1" applyProtection="true">
      <alignment horizontal="right" vertical="center" textRotation="0" wrapText="false" shrinkToFit="false"/>
      <protection hidden="false"/>
    </xf>
    <xf xfId="0" fontId="4" numFmtId="0" fillId="0" borderId="1" applyFont="1" applyNumberFormat="1" applyFill="0" applyBorder="1" applyAlignment="1" applyProtection="true">
      <alignment horizontal="general" vertical="center" textRotation="0" wrapText="true" shrinkToFit="false"/>
      <protection hidden="false"/>
    </xf>
    <xf xfId="0" fontId="3" numFmtId="0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13" numFmtId="165" fillId="0" borderId="1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7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8" numFmtId="0" fillId="2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11" numFmtId="4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1" applyFont="1" applyNumberFormat="1" applyFill="1" applyBorder="1" applyAlignment="1" applyProtection="true">
      <alignment horizontal="center" vertical="center" textRotation="0" wrapText="false" shrinkToFit="false"/>
      <protection hidden="false"/>
    </xf>
    <xf xfId="0" fontId="3" numFmtId="0" fillId="2" borderId="1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3" numFmtId="165" fillId="2" borderId="1" applyFont="1" applyNumberFormat="1" applyFill="1" applyBorder="1" applyAlignment="1" applyProtection="true">
      <alignment horizontal="right" vertical="center" textRotation="0" wrapText="true" shrinkToFit="false"/>
      <protection hidden="false"/>
    </xf>
    <xf xfId="0" fontId="7" numFmtId="165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2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3" numFmtId="165" fillId="0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7" numFmtId="0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7" numFmtId="0" fillId="0" borderId="0" applyFont="1" applyNumberFormat="1" applyFill="0" applyBorder="0" applyAlignment="1" applyProtection="true">
      <alignment horizontal="general" vertical="center" textRotation="0" wrapText="true" shrinkToFit="false"/>
      <protection hidden="false"/>
    </xf>
    <xf xfId="0" fontId="7" numFmtId="165" fillId="0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9" numFmtId="165" fillId="0" borderId="0" applyFont="1" applyNumberFormat="1" applyFill="0" applyBorder="0" applyAlignment="1" applyProtection="true">
      <alignment horizontal="right" vertical="center" textRotation="0" wrapText="false" shrinkToFit="false"/>
      <protection hidden="false"/>
    </xf>
    <xf xfId="0" fontId="7" numFmtId="0" fillId="0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9" numFmtId="0" fillId="0" borderId="0" applyFont="1" applyNumberFormat="1" applyFill="0" applyBorder="0" applyAlignment="1" applyProtection="true">
      <alignment horizontal="general" vertical="bottom" textRotation="0" wrapText="true" shrinkToFit="false"/>
      <protection hidden="false"/>
    </xf>
    <xf xfId="0" fontId="7" numFmtId="0" fillId="0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7" numFmtId="0" fillId="0" borderId="0" applyFont="1" applyNumberFormat="1" applyFill="0" applyBorder="0" applyAlignment="1" applyProtection="true">
      <alignment horizontal="right" vertical="center" textRotation="0" wrapText="false" shrinkToFit="false"/>
      <protection hidden="false"/>
    </xf>
    <xf xfId="0" fontId="12" numFmtId="0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12" numFmtId="0" fillId="0" borderId="0" applyFont="1" applyNumberFormat="1" applyFill="0" applyBorder="0" applyAlignment="1" applyProtection="true">
      <alignment horizontal="general" vertical="bottom" textRotation="0" wrapText="true" shrinkToFit="false"/>
      <protection hidden="false"/>
    </xf>
    <xf xfId="0" fontId="12" numFmtId="0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2" numFmtId="2" fillId="0" borderId="0" applyFont="1" applyNumberFormat="1" applyFill="0" applyBorder="0" applyAlignment="1" applyProtection="true">
      <alignment horizontal="right" vertical="bottom" textRotation="0" wrapText="false" shrinkToFit="false"/>
      <protection hidden="false"/>
    </xf>
    <xf xfId="0" fontId="12" numFmtId="2" fillId="0" borderId="0" applyFont="1" applyNumberFormat="1" applyFill="0" applyBorder="0" applyAlignment="1" applyProtection="true">
      <alignment horizontal="general" vertical="bottom" textRotation="0" wrapText="true" shrinkToFit="false"/>
      <protection hidden="false"/>
    </xf>
    <xf xfId="0" fontId="12" numFmtId="2" fillId="0" borderId="0" applyFont="1" applyNumberFormat="1" applyFill="0" applyBorder="0" applyAlignment="1" applyProtection="true">
      <alignment horizontal="right" vertical="bottom" textRotation="0" wrapText="true" shrinkToFit="false"/>
      <protection hidden="true"/>
    </xf>
    <xf xfId="0" fontId="12" numFmtId="0" fillId="0" borderId="0" applyFont="1" applyNumberFormat="1" applyFill="0" applyBorder="0" applyAlignment="1" applyProtection="true">
      <alignment horizontal="general" vertical="bottom" textRotation="0" wrapText="true" shrinkToFit="false"/>
      <protection hidden="false"/>
    </xf>
    <xf xfId="0" fontId="12" numFmtId="2" fillId="0" borderId="0" applyFont="1" applyNumberFormat="1" applyFill="0" applyBorder="0" applyAlignment="1" applyProtection="true">
      <alignment horizontal="general" vertical="bottom" textRotation="0" wrapText="true" shrinkToFit="false"/>
      <protection hidden="false"/>
    </xf>
    <xf xfId="0" fontId="12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66"/>
  <sheetViews>
    <sheetView tabSelected="1" workbookViewId="0" zoomScale="78" zoomScaleNormal="75" view="pageBreakPreview" showGridLines="true" showRowColHeaders="1">
      <pane xSplit="2" ySplit="9" topLeftCell="C10" activePane="bottomRight" state="frozen"/>
      <selection pane="topRight"/>
      <selection pane="bottomLeft"/>
      <selection pane="bottomRight" activeCell="B53" sqref="B53"/>
    </sheetView>
  </sheetViews>
  <sheetFormatPr customHeight="true" defaultRowHeight="15.75" defaultColWidth="8.77734375" outlineLevelRow="0" outlineLevelCol="0"/>
  <cols>
    <col min="1" max="1" width="8.109375" customWidth="true" style="29"/>
    <col min="2" max="2" width="40.77734375" customWidth="true" style="28"/>
    <col min="3" max="3" width="10.77734375" customWidth="true" style="20"/>
    <col min="4" max="4" width="9" customWidth="true" style="21"/>
    <col min="5" max="5" width="9.6640625" customWidth="true" style="27"/>
  </cols>
  <sheetData>
    <row r="1" spans="1:5" customHeight="1" ht="20.25" s="1" customFormat="1">
      <c r="A1" s="50"/>
      <c r="B1" s="49"/>
      <c r="C1" s="56" t="s">
        <v>0</v>
      </c>
      <c r="D1" s="56"/>
      <c r="E1" s="56"/>
    </row>
    <row r="2" spans="1:5" customHeight="1" ht="20.25" s="1" customFormat="1">
      <c r="A2" s="50"/>
      <c r="B2" s="49"/>
      <c r="C2" s="56" t="s">
        <v>1</v>
      </c>
      <c r="D2" s="56"/>
      <c r="E2" s="56"/>
    </row>
    <row r="3" spans="1:5" customHeight="1" ht="20.25" s="1" customFormat="1">
      <c r="A3" s="50"/>
      <c r="B3" s="49"/>
      <c r="C3" s="56" t="s">
        <v>2</v>
      </c>
      <c r="D3" s="56"/>
      <c r="E3" s="56"/>
    </row>
    <row r="4" spans="1:5" customHeight="1" ht="6">
      <c r="A4" s="50"/>
      <c r="B4" s="49"/>
      <c r="C4" s="15"/>
      <c r="D4" s="15"/>
      <c r="E4" s="15"/>
    </row>
    <row r="5" spans="1:5" customHeight="1" ht="21" s="1" customFormat="1">
      <c r="A5" s="60" t="s">
        <v>3</v>
      </c>
      <c r="B5" s="60"/>
      <c r="C5" s="60"/>
      <c r="D5" s="60"/>
      <c r="E5" s="60"/>
    </row>
    <row r="6" spans="1:5" customHeight="1" ht="20.25" s="2" customFormat="1">
      <c r="A6" s="56" t="s">
        <v>4</v>
      </c>
      <c r="B6" s="56"/>
      <c r="C6" s="56"/>
      <c r="D6" s="56"/>
      <c r="E6" s="56"/>
    </row>
    <row r="7" spans="1:5" customHeight="1" ht="17.25">
      <c r="A7" s="48"/>
      <c r="B7" s="47"/>
      <c r="C7" s="16"/>
      <c r="D7" s="16"/>
      <c r="E7" s="46" t="s">
        <v>5</v>
      </c>
    </row>
    <row r="8" spans="1:5" customHeight="1" ht="30" s="3" customFormat="1">
      <c r="A8" s="57" t="s">
        <v>6</v>
      </c>
      <c r="B8" s="57" t="s">
        <v>7</v>
      </c>
      <c r="C8" s="59" t="s">
        <v>8</v>
      </c>
      <c r="D8" s="58" t="s">
        <v>9</v>
      </c>
      <c r="E8" s="58" t="s">
        <v>10</v>
      </c>
    </row>
    <row r="9" spans="1:5" customHeight="1" ht="43.5" s="12" customFormat="1">
      <c r="A9" s="57"/>
      <c r="B9" s="57"/>
      <c r="C9" s="59"/>
      <c r="D9" s="58"/>
      <c r="E9" s="58"/>
    </row>
    <row r="10" spans="1:5" customHeight="1" ht="19.5" s="9" customFormat="1">
      <c r="A10" s="45"/>
      <c r="B10" s="17" t="s">
        <v>11</v>
      </c>
      <c r="C10" s="17"/>
      <c r="D10" s="18"/>
      <c r="E10" s="45"/>
    </row>
    <row r="11" spans="1:5" customHeight="1" ht="15.75" s="4" customFormat="1">
      <c r="A11" s="44">
        <v>11010000</v>
      </c>
      <c r="B11" s="43" t="s">
        <v>12</v>
      </c>
      <c r="C11" s="13">
        <v>1191800</v>
      </c>
      <c r="D11" s="13">
        <v>273118.10274</v>
      </c>
      <c r="E11" s="13">
        <f>D11/C11*100</f>
        <v>22.916437551603</v>
      </c>
    </row>
    <row r="12" spans="1:5" customHeight="1" ht="15.75" s="8" customFormat="1">
      <c r="A12" s="44">
        <v>11020000.0</v>
      </c>
      <c r="B12" s="43" t="s">
        <v>13</v>
      </c>
      <c r="C12" s="13">
        <v>113000</v>
      </c>
      <c r="D12" s="13">
        <v>58545.5789</v>
      </c>
      <c r="E12" s="13">
        <f>D12/C12*100</f>
        <v>51.810246814159</v>
      </c>
    </row>
    <row r="13" spans="1:5" customHeight="1" ht="31.5" s="8" customFormat="1">
      <c r="A13" s="42">
        <v>11020200</v>
      </c>
      <c r="B13" s="43" t="s">
        <v>14</v>
      </c>
      <c r="C13" s="13">
        <v>50</v>
      </c>
      <c r="D13" s="13">
        <v>196.135</v>
      </c>
      <c r="E13" s="13" t="s">
        <v>15</v>
      </c>
    </row>
    <row r="14" spans="1:5" customHeight="1" ht="15.75" s="4" customFormat="1">
      <c r="A14" s="44">
        <v>13020000.0</v>
      </c>
      <c r="B14" s="41" t="s">
        <v>16</v>
      </c>
      <c r="C14" s="13">
        <v>10100</v>
      </c>
      <c r="D14" s="13">
        <v>2552.78822</v>
      </c>
      <c r="E14" s="13">
        <f>D14/C14*100</f>
        <v>25.275130891089</v>
      </c>
    </row>
    <row r="15" spans="1:5" customHeight="1" ht="47.25" s="4" customFormat="1">
      <c r="A15" s="44">
        <v>13030100</v>
      </c>
      <c r="B15" s="41" t="s">
        <v>17</v>
      </c>
      <c r="C15" s="13">
        <v>13900</v>
      </c>
      <c r="D15" s="13">
        <v>4317.9036</v>
      </c>
      <c r="E15" s="13">
        <f>D15/C15*100</f>
        <v>31.064054676259</v>
      </c>
    </row>
    <row r="16" spans="1:5" customHeight="1" ht="31.5" s="4" customFormat="1">
      <c r="A16" s="44">
        <v>13030700</v>
      </c>
      <c r="B16" s="40" t="s">
        <v>18</v>
      </c>
      <c r="C16" s="13">
        <v>43536</v>
      </c>
      <c r="D16" s="13">
        <v>6267.98854</v>
      </c>
      <c r="E16" s="13">
        <f>D16/C16*100</f>
        <v>14.39725408857</v>
      </c>
    </row>
    <row r="17" spans="1:5" customHeight="1" ht="31.5" s="4" customFormat="1">
      <c r="A17" s="44">
        <v>13030800</v>
      </c>
      <c r="B17" s="40" t="s">
        <v>19</v>
      </c>
      <c r="C17" s="13">
        <v>28588</v>
      </c>
      <c r="D17" s="13">
        <v>4713.57595</v>
      </c>
      <c r="E17" s="13">
        <f>D17/C17*100</f>
        <v>16.487952812369</v>
      </c>
    </row>
    <row r="18" spans="1:5" customHeight="1" ht="31.5" s="4" customFormat="1">
      <c r="A18" s="44">
        <v>13030900</v>
      </c>
      <c r="B18" s="40" t="s">
        <v>20</v>
      </c>
      <c r="C18" s="13">
        <v>392</v>
      </c>
      <c r="D18" s="13">
        <v>64.00777</v>
      </c>
      <c r="E18" s="13">
        <f>D18/C18*100</f>
        <v>16.328512755102</v>
      </c>
    </row>
    <row r="19" spans="1:5" customHeight="1" ht="47.25" s="4" customFormat="1">
      <c r="A19" s="44">
        <v>21010300</v>
      </c>
      <c r="B19" s="43" t="s">
        <v>21</v>
      </c>
      <c r="C19" s="13">
        <v>90</v>
      </c>
      <c r="D19" s="13">
        <v>242.697</v>
      </c>
      <c r="E19" s="13" t="s">
        <v>22</v>
      </c>
    </row>
    <row r="20" spans="1:5" customHeight="1" ht="15.75" s="4" customFormat="1">
      <c r="A20" s="44">
        <v>21080500</v>
      </c>
      <c r="B20" s="40" t="s">
        <v>23</v>
      </c>
      <c r="C20" s="13">
        <v>70</v>
      </c>
      <c r="D20" s="13">
        <v>343.524</v>
      </c>
      <c r="E20" s="13" t="s">
        <v>24</v>
      </c>
    </row>
    <row r="21" spans="1:5" customHeight="1" ht="31.5" s="4" customFormat="1">
      <c r="A21" s="44">
        <v>21080600</v>
      </c>
      <c r="B21" s="40" t="s">
        <v>25</v>
      </c>
      <c r="C21" s="13"/>
      <c r="D21" s="13">
        <v>8.687</v>
      </c>
      <c r="E21" s="13"/>
    </row>
    <row r="22" spans="1:5" customHeight="1" ht="82.5" s="8" customFormat="1">
      <c r="A22" s="44">
        <v>22010500</v>
      </c>
      <c r="B22" s="41" t="s">
        <v>26</v>
      </c>
      <c r="C22" s="13">
        <v>14.8</v>
      </c>
      <c r="D22" s="13">
        <v>1.56</v>
      </c>
      <c r="E22" s="13">
        <f>D22/C22*100</f>
        <v>10.540540540541</v>
      </c>
    </row>
    <row r="23" spans="1:5" customHeight="1" ht="66" s="8" customFormat="1">
      <c r="A23" s="44">
        <v>22010900</v>
      </c>
      <c r="B23" s="41" t="s">
        <v>27</v>
      </c>
      <c r="C23" s="13">
        <v>40</v>
      </c>
      <c r="D23" s="13">
        <v>180.31794</v>
      </c>
      <c r="E23" s="13" t="s">
        <v>28</v>
      </c>
    </row>
    <row r="24" spans="1:5" customHeight="1" ht="66" s="8" customFormat="1">
      <c r="A24" s="44">
        <v>22011000</v>
      </c>
      <c r="B24" s="41" t="s">
        <v>29</v>
      </c>
      <c r="C24" s="13">
        <v>5903.2</v>
      </c>
      <c r="D24" s="13">
        <v>660.31</v>
      </c>
      <c r="E24" s="13">
        <f>D24/C24*100</f>
        <v>11.185628133893</v>
      </c>
    </row>
    <row r="25" spans="1:5" customHeight="1" ht="66" s="8" customFormat="1">
      <c r="A25" s="44">
        <v>22011100</v>
      </c>
      <c r="B25" s="43" t="s">
        <v>30</v>
      </c>
      <c r="C25" s="13">
        <v>23530</v>
      </c>
      <c r="D25" s="13">
        <v>5876.24745</v>
      </c>
      <c r="E25" s="13">
        <f>D25/C25*100</f>
        <v>24.973427326817</v>
      </c>
    </row>
    <row r="26" spans="1:5" customHeight="1" ht="37.5" s="8" customFormat="1">
      <c r="A26" s="44">
        <v>22011800</v>
      </c>
      <c r="B26" s="43" t="s">
        <v>31</v>
      </c>
      <c r="C26" s="13">
        <v>3000</v>
      </c>
      <c r="D26" s="13">
        <v>547.42484</v>
      </c>
      <c r="E26" s="13">
        <f>D26/C26*100</f>
        <v>18.247494666667</v>
      </c>
    </row>
    <row r="27" spans="1:5" customHeight="1" ht="19.5" s="8" customFormat="1">
      <c r="A27" s="39">
        <v>22013100</v>
      </c>
      <c r="B27" s="41" t="s">
        <v>32</v>
      </c>
      <c r="C27" s="13">
        <v>2.3</v>
      </c>
      <c r="D27" s="13"/>
      <c r="E27" s="13"/>
    </row>
    <row r="28" spans="1:5" customHeight="1" ht="19.5" s="8" customFormat="1">
      <c r="A28" s="39">
        <v>22013200</v>
      </c>
      <c r="B28" s="38" t="s">
        <v>33</v>
      </c>
      <c r="C28" s="13">
        <v>525</v>
      </c>
      <c r="D28" s="13">
        <v>80</v>
      </c>
      <c r="E28" s="13">
        <f>D28/C28*100</f>
        <v>15.238095238095</v>
      </c>
    </row>
    <row r="29" spans="1:5" customHeight="1" ht="31.5" s="8" customFormat="1">
      <c r="A29" s="39">
        <v>22013300</v>
      </c>
      <c r="B29" s="38" t="s">
        <v>34</v>
      </c>
      <c r="C29" s="13">
        <v>470</v>
      </c>
      <c r="D29" s="13">
        <v>74.78</v>
      </c>
      <c r="E29" s="13">
        <f>D29/C29*100</f>
        <v>15.910638297872</v>
      </c>
    </row>
    <row r="30" spans="1:5" customHeight="1" ht="24.75" s="8" customFormat="1">
      <c r="A30" s="39">
        <v>22013400</v>
      </c>
      <c r="B30" s="38" t="s">
        <v>35</v>
      </c>
      <c r="C30" s="13">
        <v>665.2</v>
      </c>
      <c r="D30" s="13">
        <v>294.13604</v>
      </c>
      <c r="E30" s="13">
        <f>D30/C30*100</f>
        <v>44.217684906795</v>
      </c>
    </row>
    <row r="31" spans="1:5" customHeight="1" ht="47.25" s="4" customFormat="1">
      <c r="A31" s="44">
        <v>22080400</v>
      </c>
      <c r="B31" s="43" t="s">
        <v>36</v>
      </c>
      <c r="C31" s="13">
        <v>10000</v>
      </c>
      <c r="D31" s="13">
        <v>3912</v>
      </c>
      <c r="E31" s="13">
        <f>D31/C31*100</f>
        <v>39.12</v>
      </c>
    </row>
    <row r="32" spans="1:5" customHeight="1" ht="31.5" s="4" customFormat="1">
      <c r="A32" s="44">
        <v>22130000</v>
      </c>
      <c r="B32" s="43" t="s">
        <v>37</v>
      </c>
      <c r="C32" s="13"/>
      <c r="D32" s="13">
        <v>2.921</v>
      </c>
      <c r="E32" s="13"/>
    </row>
    <row r="33" spans="1:5" customHeight="1" ht="20.25" s="5" customFormat="1">
      <c r="A33" s="44">
        <v>24060300</v>
      </c>
      <c r="B33" s="37" t="s">
        <v>38</v>
      </c>
      <c r="C33" s="13">
        <v>2000</v>
      </c>
      <c r="D33" s="13">
        <v>1020.6969</v>
      </c>
      <c r="E33" s="13">
        <f>D33/C33*100</f>
        <v>51.034845</v>
      </c>
    </row>
    <row r="34" spans="1:5" customHeight="1" ht="31.5" s="52" customFormat="1">
      <c r="A34" s="36"/>
      <c r="B34" s="35" t="s">
        <v>39</v>
      </c>
      <c r="C34" s="14">
        <f>SUM(C11:C33)</f>
        <v>1447676.5</v>
      </c>
      <c r="D34" s="14">
        <f>SUM(D11:D33)</f>
        <v>363021.38289</v>
      </c>
      <c r="E34" s="14">
        <f>D34/C34*100</f>
        <v>25.076139792972</v>
      </c>
    </row>
    <row r="35" spans="1:5" customHeight="1" ht="18.75" s="10" customFormat="1">
      <c r="A35" s="36">
        <v>40000000.0</v>
      </c>
      <c r="B35" s="35" t="s">
        <v>40</v>
      </c>
      <c r="C35" s="14">
        <f>C36</f>
        <v>758921.177</v>
      </c>
      <c r="D35" s="14">
        <f>D36</f>
        <v>183385.477</v>
      </c>
      <c r="E35" s="14">
        <f>D35/C35*100</f>
        <v>24.163968875519</v>
      </c>
    </row>
    <row r="36" spans="1:5" customHeight="1" ht="15.75" s="8" customFormat="1">
      <c r="A36" s="36">
        <v>41000000</v>
      </c>
      <c r="B36" s="34" t="s">
        <v>41</v>
      </c>
      <c r="C36" s="14">
        <f>C37+C41</f>
        <v>758921.177</v>
      </c>
      <c r="D36" s="14">
        <f>D37+D41</f>
        <v>183385.477</v>
      </c>
      <c r="E36" s="14">
        <f>D36/C36*100</f>
        <v>24.163968875519</v>
      </c>
    </row>
    <row r="37" spans="1:5" customHeight="1" ht="31.5" s="5" customFormat="1">
      <c r="A37" s="36">
        <v>41020000</v>
      </c>
      <c r="B37" s="34" t="s">
        <v>42</v>
      </c>
      <c r="C37" s="14">
        <f>SUM(C38:C40)</f>
        <v>422002.777</v>
      </c>
      <c r="D37" s="14">
        <f>SUM(D38:D40)</f>
        <v>106160.677</v>
      </c>
      <c r="E37" s="14">
        <f>D37/C37*100</f>
        <v>25.156392987433</v>
      </c>
    </row>
    <row r="38" spans="1:5" customHeight="1" ht="15.75" s="4" customFormat="1">
      <c r="A38" s="44">
        <v>41020100</v>
      </c>
      <c r="B38" s="43" t="s">
        <v>43</v>
      </c>
      <c r="C38" s="13">
        <v>287977.9</v>
      </c>
      <c r="D38" s="13">
        <v>71994.6</v>
      </c>
      <c r="E38" s="13">
        <f>D38/C38*100</f>
        <v>25.000043406109</v>
      </c>
    </row>
    <row r="39" spans="1:5" customHeight="1" ht="63" s="4" customFormat="1">
      <c r="A39" s="44">
        <v>41020200</v>
      </c>
      <c r="B39" s="43" t="s">
        <v>44</v>
      </c>
      <c r="C39" s="13">
        <v>133145</v>
      </c>
      <c r="D39" s="13">
        <v>33286.2</v>
      </c>
      <c r="E39" s="13">
        <f>D39/C39*100</f>
        <v>24.999962446956</v>
      </c>
    </row>
    <row r="40" spans="1:5" customHeight="1" ht="116.25" s="4" customFormat="1">
      <c r="A40" s="44">
        <v>41021300</v>
      </c>
      <c r="B40" s="43" t="s">
        <v>45</v>
      </c>
      <c r="C40" s="13">
        <v>879.877</v>
      </c>
      <c r="D40" s="13">
        <v>879.877</v>
      </c>
      <c r="E40" s="13">
        <f>D40/C40*100</f>
        <v>100</v>
      </c>
    </row>
    <row r="41" spans="1:5" customHeight="1" ht="31.5" s="5" customFormat="1">
      <c r="A41" s="36">
        <v>41030000</v>
      </c>
      <c r="B41" s="34" t="s">
        <v>46</v>
      </c>
      <c r="C41" s="14">
        <f>SUM(C42:C44)</f>
        <v>336918.4</v>
      </c>
      <c r="D41" s="14">
        <f>SUM(D42:D44)</f>
        <v>77224.8</v>
      </c>
      <c r="E41" s="14">
        <f>D41/C41*100</f>
        <v>22.920920911414</v>
      </c>
    </row>
    <row r="42" spans="1:5" customHeight="1" ht="63" s="11" customFormat="1">
      <c r="A42" s="33">
        <v>41032900</v>
      </c>
      <c r="B42" s="53" t="s">
        <v>47</v>
      </c>
      <c r="C42" s="13"/>
      <c r="D42" s="13">
        <v>145.5</v>
      </c>
      <c r="E42" s="13"/>
    </row>
    <row r="43" spans="1:5" customHeight="1" ht="47.25" s="5" customFormat="1">
      <c r="A43" s="44" t="s">
        <v>48</v>
      </c>
      <c r="B43" s="38" t="s">
        <v>49</v>
      </c>
      <c r="C43" s="13">
        <v>70840.9</v>
      </c>
      <c r="D43" s="13">
        <v>17710.2</v>
      </c>
      <c r="E43" s="13">
        <f>D43/C43*100</f>
        <v>24.999964709652</v>
      </c>
    </row>
    <row r="44" spans="1:5" customHeight="1" ht="35.25" s="5" customFormat="1">
      <c r="A44" s="54" t="s">
        <v>50</v>
      </c>
      <c r="B44" s="38" t="s">
        <v>51</v>
      </c>
      <c r="C44" s="13">
        <v>266077.5</v>
      </c>
      <c r="D44" s="13">
        <v>59369.1</v>
      </c>
      <c r="E44" s="13">
        <f>D44/C44*100</f>
        <v>22.312709642867</v>
      </c>
    </row>
    <row r="45" spans="1:5" customHeight="1" ht="15.75" s="51" customFormat="1">
      <c r="A45" s="36"/>
      <c r="B45" s="17" t="s">
        <v>52</v>
      </c>
      <c r="C45" s="14">
        <f>C34+C36</f>
        <v>2206597.677</v>
      </c>
      <c r="D45" s="14">
        <f>D34+D36</f>
        <v>546406.85989</v>
      </c>
      <c r="E45" s="14">
        <f>D45/C45*100</f>
        <v>24.762414353344</v>
      </c>
    </row>
    <row r="46" spans="1:5" customHeight="1" ht="15.75" s="6" customFormat="1">
      <c r="A46" s="44"/>
      <c r="B46" s="17" t="s">
        <v>53</v>
      </c>
      <c r="C46" s="13"/>
      <c r="D46" s="13"/>
      <c r="E46" s="14"/>
    </row>
    <row r="47" spans="1:5" customHeight="1" ht="47.25" s="6" customFormat="1">
      <c r="A47" s="44">
        <v>12020900</v>
      </c>
      <c r="B47" s="55" t="s">
        <v>54</v>
      </c>
      <c r="C47" s="13"/>
      <c r="D47" s="13">
        <v>3.4644</v>
      </c>
      <c r="E47" s="13"/>
    </row>
    <row r="48" spans="1:5" customHeight="1" ht="22.5" s="6" customFormat="1">
      <c r="A48" s="44">
        <v>19010000</v>
      </c>
      <c r="B48" s="43" t="s">
        <v>55</v>
      </c>
      <c r="C48" s="13">
        <v>111800</v>
      </c>
      <c r="D48" s="13">
        <v>24536.01356</v>
      </c>
      <c r="E48" s="13">
        <f>D48/C48*100</f>
        <v>21.946344865832</v>
      </c>
    </row>
    <row r="49" spans="1:5" customHeight="1" ht="47.25" s="8" customFormat="1">
      <c r="A49" s="44">
        <v>21110000</v>
      </c>
      <c r="B49" s="43" t="s">
        <v>56</v>
      </c>
      <c r="C49" s="13">
        <v>500</v>
      </c>
      <c r="D49" s="13">
        <v>33.469</v>
      </c>
      <c r="E49" s="13">
        <f>D49/C49*100</f>
        <v>6.6938</v>
      </c>
    </row>
    <row r="50" spans="1:5" customHeight="1" ht="63" s="8" customFormat="1">
      <c r="A50" s="44">
        <v>24062100</v>
      </c>
      <c r="B50" s="55" t="s">
        <v>57</v>
      </c>
      <c r="C50" s="13">
        <v>1200</v>
      </c>
      <c r="D50" s="13">
        <v>926.579</v>
      </c>
      <c r="E50" s="13">
        <f>D50/C50*100</f>
        <v>77.214916666667</v>
      </c>
    </row>
    <row r="51" spans="1:5" customHeight="1" ht="78.75" s="4" customFormat="1">
      <c r="A51" s="44">
        <v>24110900</v>
      </c>
      <c r="B51" s="43" t="s">
        <v>58</v>
      </c>
      <c r="C51" s="13"/>
      <c r="D51" s="13">
        <v>56.10096</v>
      </c>
      <c r="E51" s="13"/>
    </row>
    <row r="52" spans="1:5" customHeight="1" ht="36.75" s="5" customFormat="1">
      <c r="A52" s="44">
        <v>24160100</v>
      </c>
      <c r="B52" s="43" t="s">
        <v>59</v>
      </c>
      <c r="C52" s="13"/>
      <c r="D52" s="13">
        <v>100</v>
      </c>
      <c r="E52" s="13"/>
    </row>
    <row r="53" spans="1:5" customHeight="1" ht="20.25" s="5" customFormat="1">
      <c r="A53" s="44">
        <v>25000000.0</v>
      </c>
      <c r="B53" s="43" t="s">
        <v>60</v>
      </c>
      <c r="C53" s="13">
        <v>76823.3</v>
      </c>
      <c r="D53" s="13">
        <v>63590.93</v>
      </c>
      <c r="E53" s="13">
        <f>D53/C53*100</f>
        <v>82.775577201188</v>
      </c>
    </row>
    <row r="54" spans="1:5" customHeight="1" ht="47.25" s="5" customFormat="1">
      <c r="A54" s="44">
        <v>31030000</v>
      </c>
      <c r="B54" s="43" t="s">
        <v>61</v>
      </c>
      <c r="C54" s="13">
        <v>7542.2</v>
      </c>
      <c r="D54" s="13"/>
      <c r="E54" s="13"/>
    </row>
    <row r="55" spans="1:5" customHeight="1" ht="38.25" s="10" customFormat="1">
      <c r="A55" s="36"/>
      <c r="B55" s="35" t="s">
        <v>62</v>
      </c>
      <c r="C55" s="14">
        <f>SUM(C47:C54)</f>
        <v>197865.5</v>
      </c>
      <c r="D55" s="14">
        <f>SUM(D47:D54)</f>
        <v>89246.55692</v>
      </c>
      <c r="E55" s="14">
        <f>D55/C55*100</f>
        <v>45.104657921669</v>
      </c>
    </row>
    <row r="56" spans="1:5" customHeight="1" ht="22.5" s="10" customFormat="1">
      <c r="A56" s="36">
        <v>40000000.0</v>
      </c>
      <c r="B56" s="35" t="s">
        <v>63</v>
      </c>
      <c r="C56" s="14">
        <f>C57</f>
        <v>3098.897</v>
      </c>
      <c r="D56" s="14">
        <f>D57</f>
        <v>1833.897</v>
      </c>
      <c r="E56" s="14">
        <f>E57</f>
        <v>59.179024020482</v>
      </c>
    </row>
    <row r="57" spans="1:5" customHeight="1" ht="22.5" s="5" customFormat="1">
      <c r="A57" s="36">
        <v>41000000</v>
      </c>
      <c r="B57" s="34" t="s">
        <v>64</v>
      </c>
      <c r="C57" s="14">
        <f>C58</f>
        <v>3098.897</v>
      </c>
      <c r="D57" s="14">
        <f>D58</f>
        <v>1833.897</v>
      </c>
      <c r="E57" s="14">
        <f>E58</f>
        <v>59.179024020482</v>
      </c>
    </row>
    <row r="58" spans="1:5" customHeight="1" ht="31.5" s="11" customFormat="1">
      <c r="A58" s="25">
        <v>41050000</v>
      </c>
      <c r="B58" s="24" t="s">
        <v>65</v>
      </c>
      <c r="C58" s="14">
        <f>C59</f>
        <v>3098.897</v>
      </c>
      <c r="D58" s="14">
        <f>D59</f>
        <v>1833.897</v>
      </c>
      <c r="E58" s="14">
        <f>D58/C58*100</f>
        <v>59.179024020482</v>
      </c>
    </row>
    <row r="59" spans="1:5" customHeight="1" ht="18.75" s="11" customFormat="1">
      <c r="A59" s="44">
        <v>41053900</v>
      </c>
      <c r="B59" s="43" t="s">
        <v>66</v>
      </c>
      <c r="C59" s="26">
        <v>3098.897</v>
      </c>
      <c r="D59" s="13">
        <v>1833.897</v>
      </c>
      <c r="E59" s="13">
        <f>D59/C59*100</f>
        <v>59.179024020482</v>
      </c>
    </row>
    <row r="60" spans="1:5" customHeight="1" ht="20.25" s="7" customFormat="1">
      <c r="A60" s="23"/>
      <c r="B60" s="22" t="s">
        <v>67</v>
      </c>
      <c r="C60" s="14">
        <f>C55+C57</f>
        <v>200964.397</v>
      </c>
      <c r="D60" s="14">
        <f>D55+D57</f>
        <v>91080.45392</v>
      </c>
      <c r="E60" s="14">
        <f>D60/C60*100</f>
        <v>45.321686467678</v>
      </c>
    </row>
    <row r="61" spans="1:5" customHeight="1" ht="15.75" s="3" customFormat="1">
      <c r="A61" s="36"/>
      <c r="B61" s="32" t="s">
        <v>68</v>
      </c>
      <c r="C61" s="14">
        <f>C45+C60</f>
        <v>2407562.074</v>
      </c>
      <c r="D61" s="14">
        <f>D45+D60</f>
        <v>637487.31381</v>
      </c>
      <c r="E61" s="14">
        <f>D61/C61*100</f>
        <v>26.478541122342</v>
      </c>
    </row>
    <row r="62" spans="1:5" customHeight="1" ht="18.75" s="3" customFormat="1">
      <c r="A62" s="31"/>
      <c r="B62" s="30"/>
      <c r="C62" s="19"/>
      <c r="D62" s="19"/>
      <c r="E62" s="19"/>
    </row>
    <row r="63" spans="1:5" customHeight="1" ht="15.75">
      <c r="D63" s="20"/>
    </row>
    <row r="66" spans="1:5" customHeight="1" ht="15.75">
      <c r="D66" s="20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C1:E1"/>
    <mergeCell ref="C3:E3"/>
    <mergeCell ref="C2:E2"/>
    <mergeCell ref="A8:A9"/>
    <mergeCell ref="A6:E6"/>
    <mergeCell ref="E8:E9"/>
    <mergeCell ref="C8:C9"/>
    <mergeCell ref="B8:B9"/>
    <mergeCell ref="D8:D9"/>
    <mergeCell ref="A5:E5"/>
  </mergeCells>
  <printOptions gridLines="false" gridLinesSet="true" horizontalCentered="true"/>
  <pageMargins left="1.1811023622047" right="0.39370078740157" top="0.78740157480315" bottom="0.78740157480315" header="0" footer="0"/>
  <pageSetup paperSize="9" orientation="portrait" scale="85" fitToHeight="5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91"/>
  <sheetViews>
    <sheetView tabSelected="0" workbookViewId="0" zoomScale="75" zoomScaleNormal="75" showGridLines="true" showRowColHeaders="1">
      <pane xSplit="2" ySplit="1" topLeftCell="C50" activePane="bottomRight" state="frozen"/>
      <selection pane="topRight"/>
      <selection pane="bottomLeft"/>
      <selection pane="bottomRight" activeCell="C18" sqref="C18"/>
    </sheetView>
  </sheetViews>
  <sheetFormatPr customHeight="true" defaultRowHeight="26.25" defaultColWidth="8.88671875" outlineLevelRow="0" outlineLevelCol="0"/>
  <cols>
    <col min="1" max="1" width="7" customWidth="true" style="135"/>
    <col min="2" max="2" width="32.109375" customWidth="true" style="141"/>
    <col min="3" max="3" width="12.77734375" customWidth="true" style="141"/>
    <col min="4" max="4" width="11.109375" customWidth="true" style="74"/>
    <col min="5" max="5" width="10.33203125" customWidth="true" style="74"/>
    <col min="6" max="6" width="20" customWidth="true" style="74"/>
  </cols>
  <sheetData>
    <row r="1" spans="1:8" customHeight="1" ht="87.75" s="64" customFormat="1">
      <c r="A1" s="61" t="s">
        <v>69</v>
      </c>
      <c r="B1" s="62" t="s">
        <v>70</v>
      </c>
      <c r="C1" s="63" t="s">
        <v>71</v>
      </c>
      <c r="D1" s="62" t="s">
        <v>9</v>
      </c>
      <c r="E1" s="62" t="s">
        <v>10</v>
      </c>
    </row>
    <row r="2" spans="1:8" customHeight="1" ht="26.25" s="69" customFormat="1">
      <c r="A2" s="65"/>
      <c r="B2" s="66" t="s">
        <v>72</v>
      </c>
      <c r="C2" s="67"/>
      <c r="D2" s="68"/>
      <c r="E2" s="68"/>
    </row>
    <row r="3" spans="1:8" customHeight="1" ht="24.75">
      <c r="A3" s="70" t="s">
        <v>73</v>
      </c>
      <c r="B3" s="71" t="s">
        <v>74</v>
      </c>
      <c r="C3" s="72">
        <v>132557.3</v>
      </c>
      <c r="D3" s="72">
        <v>27807.6</v>
      </c>
      <c r="E3" s="73">
        <f>SUM(D3/C3*100)</f>
        <v>20.97779601727</v>
      </c>
    </row>
    <row r="4" spans="1:8" customHeight="1" ht="25.5">
      <c r="A4" s="70" t="s">
        <v>75</v>
      </c>
      <c r="B4" s="71" t="s">
        <v>76</v>
      </c>
      <c r="C4" s="72">
        <v>982309.8</v>
      </c>
      <c r="D4" s="72">
        <v>208953.4</v>
      </c>
      <c r="E4" s="73">
        <f>SUM(D4/C4*100)</f>
        <v>21.271639558111</v>
      </c>
    </row>
    <row r="5" spans="1:8" customHeight="1" ht="23.25">
      <c r="A5" s="70" t="s">
        <v>77</v>
      </c>
      <c r="B5" s="71" t="s">
        <v>78</v>
      </c>
      <c r="C5" s="72">
        <v>296446.2</v>
      </c>
      <c r="D5" s="72">
        <v>50435.5</v>
      </c>
      <c r="E5" s="73">
        <f>SUM(D5/C5*100)</f>
        <v>17.013373758881</v>
      </c>
    </row>
    <row r="6" spans="1:8" customHeight="1" ht="36.75">
      <c r="A6" s="70" t="s">
        <v>79</v>
      </c>
      <c r="B6" s="71" t="s">
        <v>80</v>
      </c>
      <c r="C6" s="72">
        <v>305563.6</v>
      </c>
      <c r="D6" s="72">
        <v>57951.7</v>
      </c>
      <c r="E6" s="73">
        <f>SUM(D6/C6*100)</f>
        <v>18.965511598895</v>
      </c>
    </row>
    <row r="7" spans="1:8" customHeight="1" ht="28.5">
      <c r="A7" s="70" t="s">
        <v>81</v>
      </c>
      <c r="B7" s="71" t="s">
        <v>82</v>
      </c>
      <c r="C7" s="72">
        <v>153632.2</v>
      </c>
      <c r="D7" s="72">
        <v>31972.7</v>
      </c>
      <c r="E7" s="73">
        <f>SUM(D7/C7*100)</f>
        <v>20.811197131851</v>
      </c>
    </row>
    <row r="8" spans="1:8" customHeight="1" ht="24.75">
      <c r="A8" s="70" t="s">
        <v>83</v>
      </c>
      <c r="B8" s="71" t="s">
        <v>84</v>
      </c>
      <c r="C8" s="72">
        <v>119556.8</v>
      </c>
      <c r="D8" s="72">
        <v>23579.3</v>
      </c>
      <c r="E8" s="73">
        <f>SUM(D8/C8*100)</f>
        <v>19.72225753784</v>
      </c>
    </row>
    <row r="9" spans="1:8" customHeight="1" ht="39.75">
      <c r="A9" s="70" t="s">
        <v>85</v>
      </c>
      <c r="B9" s="71" t="s">
        <v>86</v>
      </c>
      <c r="C9" s="72">
        <v>2000</v>
      </c>
      <c r="D9" s="72">
        <v>0.0</v>
      </c>
      <c r="E9" s="73">
        <f>SUM(D9/C9*100)</f>
        <v>0</v>
      </c>
    </row>
    <row r="10" spans="1:8" customHeight="1" ht="23.25">
      <c r="A10" s="70" t="s">
        <v>87</v>
      </c>
      <c r="B10" s="71" t="s">
        <v>88</v>
      </c>
      <c r="C10" s="72">
        <v>975.3</v>
      </c>
      <c r="D10" s="72">
        <v>0.0</v>
      </c>
      <c r="E10" s="73">
        <f>SUM(D10/C10*100)</f>
        <v>0</v>
      </c>
    </row>
    <row r="11" spans="1:8" customHeight="1" ht="41.25">
      <c r="A11" s="70" t="s">
        <v>89</v>
      </c>
      <c r="B11" s="71" t="s">
        <v>90</v>
      </c>
      <c r="C11" s="72">
        <v>250</v>
      </c>
      <c r="D11" s="72">
        <v>0.0</v>
      </c>
      <c r="E11" s="73">
        <f>SUM(D11/C11*100)</f>
        <v>0</v>
      </c>
    </row>
    <row r="12" spans="1:8" customHeight="1" ht="27.75">
      <c r="A12" s="70">
        <v>7500</v>
      </c>
      <c r="B12" s="71" t="s">
        <v>91</v>
      </c>
      <c r="C12" s="72">
        <v>800</v>
      </c>
      <c r="D12" s="72">
        <v>0.0</v>
      </c>
      <c r="E12" s="73">
        <f>SUM(D12/C12*100)</f>
        <v>0</v>
      </c>
    </row>
    <row r="13" spans="1:8" customHeight="1" ht="39">
      <c r="A13" s="70" t="s">
        <v>92</v>
      </c>
      <c r="B13" s="71" t="s">
        <v>93</v>
      </c>
      <c r="C13" s="72">
        <v>4000</v>
      </c>
      <c r="D13" s="72">
        <v>277.7</v>
      </c>
      <c r="E13" s="73">
        <f>SUM(D13/C13*100)</f>
        <v>6.9425</v>
      </c>
    </row>
    <row r="14" spans="1:8" customHeight="1" ht="51.75">
      <c r="A14" s="70" t="s">
        <v>94</v>
      </c>
      <c r="B14" s="71" t="s">
        <v>95</v>
      </c>
      <c r="C14" s="72">
        <v>12911.2</v>
      </c>
      <c r="D14" s="72">
        <v>2678.6</v>
      </c>
      <c r="E14" s="73">
        <f>SUM(D14/C14*100)</f>
        <v>20.746328768821</v>
      </c>
    </row>
    <row r="15" spans="1:8" customHeight="1" ht="31.5">
      <c r="A15" s="70" t="s">
        <v>96</v>
      </c>
      <c r="B15" s="71" t="s">
        <v>97</v>
      </c>
      <c r="C15" s="72">
        <v>20036</v>
      </c>
      <c r="D15" s="72">
        <v>3391.5</v>
      </c>
      <c r="E15" s="73">
        <f>SUM(D15/C15*100)</f>
        <v>16.927031343582</v>
      </c>
    </row>
    <row r="16" spans="1:8" customHeight="1" ht="27.75">
      <c r="A16" s="70" t="s">
        <v>98</v>
      </c>
      <c r="B16" s="71" t="s">
        <v>99</v>
      </c>
      <c r="C16" s="72">
        <v>15977.8</v>
      </c>
      <c r="D16" s="72">
        <v>0.0</v>
      </c>
      <c r="E16" s="73">
        <f>SUM(D16/C16*100)</f>
        <v>0</v>
      </c>
    </row>
    <row r="17" spans="1:8" customHeight="1" ht="25.5" s="78" customFormat="1">
      <c r="A17" s="70" t="s">
        <v>100</v>
      </c>
      <c r="B17" s="75" t="s">
        <v>101</v>
      </c>
      <c r="C17" s="76"/>
      <c r="D17" s="76"/>
      <c r="E17" s="77"/>
    </row>
    <row r="18" spans="1:8" customHeight="1" ht="101.25" s="78" customFormat="1">
      <c r="A18" s="79" t="s">
        <v>102</v>
      </c>
      <c r="B18" s="80" t="s">
        <v>103</v>
      </c>
      <c r="C18" s="81">
        <v>66572.9</v>
      </c>
      <c r="D18" s="81">
        <v>16643.1</v>
      </c>
      <c r="E18" s="73">
        <f>SUM(D18/C18*100)</f>
        <v>24.99981223591</v>
      </c>
    </row>
    <row r="19" spans="1:8" customHeight="1" ht="29.25" s="78" customFormat="1">
      <c r="A19" s="79" t="s">
        <v>104</v>
      </c>
      <c r="B19" s="80" t="s">
        <v>105</v>
      </c>
      <c r="C19" s="81">
        <v>806</v>
      </c>
      <c r="D19" s="81">
        <v>806</v>
      </c>
      <c r="E19" s="73">
        <f>SUM(D19/C19*100)</f>
        <v>100</v>
      </c>
    </row>
    <row r="20" spans="1:8" customHeight="1" ht="65.25">
      <c r="A20" s="79" t="s">
        <v>106</v>
      </c>
      <c r="B20" s="80" t="s">
        <v>107</v>
      </c>
      <c r="C20" s="81">
        <v>61392.5</v>
      </c>
      <c r="D20" s="81">
        <v>11135.2</v>
      </c>
      <c r="E20" s="73">
        <f>SUM(D20/C20*100)</f>
        <v>18.137720405587</v>
      </c>
      <c r="H20" s="82"/>
    </row>
    <row r="21" spans="1:8" customHeight="1" ht="24.75" s="83" customFormat="1">
      <c r="A21" s="79" t="s">
        <v>108</v>
      </c>
      <c r="B21" s="80" t="s">
        <v>66</v>
      </c>
      <c r="C21" s="81">
        <v>14578.2</v>
      </c>
      <c r="D21" s="81">
        <v>929.7</v>
      </c>
      <c r="E21" s="73">
        <f>SUM(D21/C21*100)</f>
        <v>6.3773305346339</v>
      </c>
    </row>
    <row r="22" spans="1:8" customHeight="1" ht="68.25" s="83" customFormat="1">
      <c r="A22" s="79" t="s">
        <v>109</v>
      </c>
      <c r="B22" s="80" t="s">
        <v>110</v>
      </c>
      <c r="C22" s="81">
        <v>12753</v>
      </c>
      <c r="D22" s="81">
        <v>12753</v>
      </c>
      <c r="E22" s="73">
        <f>SUM(D22/C22*100)</f>
        <v>100</v>
      </c>
    </row>
    <row r="23" spans="1:8" customHeight="1" ht="42" s="78" customFormat="1">
      <c r="A23" s="70"/>
      <c r="B23" s="84" t="s">
        <v>111</v>
      </c>
      <c r="C23" s="85">
        <f>SUM(C3:C22)</f>
        <v>2203118.8</v>
      </c>
      <c r="D23" s="85">
        <f>SUM(D3:D22)</f>
        <v>449315</v>
      </c>
      <c r="E23" s="86">
        <f>SUM(D23/C23*100)</f>
        <v>20.394497110188</v>
      </c>
      <c r="F23" s="87"/>
    </row>
    <row r="24" spans="1:8" customHeight="1" ht="26.25" s="78" customFormat="1">
      <c r="A24" s="88"/>
      <c r="B24" s="84" t="s">
        <v>112</v>
      </c>
      <c r="C24" s="89">
        <f>SUM(C25:C26)</f>
        <v>1000</v>
      </c>
      <c r="D24" s="89">
        <f>SUM(D25:D26)</f>
        <v>273</v>
      </c>
      <c r="E24" s="86">
        <f>SUM(D24/C24*100)</f>
        <v>27.3</v>
      </c>
    </row>
    <row r="25" spans="1:8" customHeight="1" ht="54">
      <c r="A25" s="88">
        <v>8830</v>
      </c>
      <c r="B25" s="90" t="s">
        <v>113</v>
      </c>
      <c r="C25" s="91">
        <v>1000</v>
      </c>
      <c r="D25" s="91">
        <v>273</v>
      </c>
      <c r="E25" s="73">
        <f>SUM(D25/C25*100)</f>
        <v>27.3</v>
      </c>
      <c r="F25" s="92"/>
    </row>
    <row r="26" spans="1:8" customHeight="1" ht="51.75">
      <c r="A26" s="88">
        <v>8840</v>
      </c>
      <c r="B26" s="93" t="s">
        <v>114</v>
      </c>
      <c r="C26" s="91">
        <v>0.0</v>
      </c>
      <c r="D26" s="91">
        <v>0.0</v>
      </c>
      <c r="E26" s="73">
        <v>0.0</v>
      </c>
      <c r="F26" s="92"/>
    </row>
    <row r="27" spans="1:8" customHeight="1" ht="45" s="78" customFormat="1">
      <c r="A27" s="88"/>
      <c r="B27" s="84" t="s">
        <v>115</v>
      </c>
      <c r="C27" s="89">
        <f>SUM(C23+C24)</f>
        <v>2204118.8</v>
      </c>
      <c r="D27" s="89">
        <f>SUM(D23+D24)</f>
        <v>449588</v>
      </c>
      <c r="E27" s="86">
        <f>SUM(D27/C27*100)</f>
        <v>20.397630109593</v>
      </c>
    </row>
    <row r="28" spans="1:8" customHeight="1" ht="26.25" s="64" customFormat="1">
      <c r="A28" s="94"/>
      <c r="B28" s="95" t="s">
        <v>116</v>
      </c>
      <c r="C28" s="89"/>
      <c r="D28" s="73"/>
      <c r="E28" s="73"/>
    </row>
    <row r="29" spans="1:8" customHeight="1" ht="30" s="78" customFormat="1">
      <c r="A29" s="88"/>
      <c r="B29" s="96" t="s">
        <v>117</v>
      </c>
      <c r="C29" s="97">
        <f>SUM(C31:C33)</f>
        <v>-2478.9</v>
      </c>
      <c r="D29" s="97" t="s">
        <v>118</v>
      </c>
      <c r="E29" s="91" t="s">
        <v>118</v>
      </c>
    </row>
    <row r="30" spans="1:8" customHeight="1" ht="26.25">
      <c r="A30" s="88">
        <v>600000</v>
      </c>
      <c r="B30" s="98" t="s">
        <v>119</v>
      </c>
      <c r="C30" s="99">
        <f>SUM(C31:C33)</f>
        <v>-2478.9</v>
      </c>
      <c r="D30" s="99" t="s">
        <v>118</v>
      </c>
      <c r="E30" s="99" t="s">
        <v>118</v>
      </c>
    </row>
    <row r="31" spans="1:8" customHeight="1" ht="38.25">
      <c r="A31" s="88">
        <v>602100</v>
      </c>
      <c r="B31" s="100" t="s">
        <v>120</v>
      </c>
      <c r="C31" s="91">
        <v>64574</v>
      </c>
      <c r="D31" s="91" t="s">
        <v>118</v>
      </c>
      <c r="E31" s="91" t="s">
        <v>118</v>
      </c>
    </row>
    <row r="32" spans="1:8" customHeight="1" ht="36">
      <c r="A32" s="88">
        <v>602300</v>
      </c>
      <c r="B32" s="100" t="s">
        <v>121</v>
      </c>
      <c r="C32" s="91">
        <v>21177.4</v>
      </c>
      <c r="D32" s="91" t="s">
        <v>118</v>
      </c>
      <c r="E32" s="91" t="s">
        <v>118</v>
      </c>
    </row>
    <row r="33" spans="1:8" customHeight="1" ht="51" s="102" customFormat="1">
      <c r="A33" s="88">
        <v>602400</v>
      </c>
      <c r="B33" s="101" t="s">
        <v>122</v>
      </c>
      <c r="C33" s="91">
        <v>-88230.3</v>
      </c>
      <c r="D33" s="73" t="s">
        <v>118</v>
      </c>
      <c r="E33" s="73" t="s">
        <v>118</v>
      </c>
    </row>
    <row r="34" spans="1:8" customHeight="1" ht="28.5" s="103" customFormat="1">
      <c r="A34" s="65"/>
      <c r="B34" s="66" t="s">
        <v>123</v>
      </c>
      <c r="C34" s="89"/>
      <c r="D34" s="99"/>
      <c r="E34" s="73"/>
    </row>
    <row r="35" spans="1:8" customHeight="1" ht="27" s="102" customFormat="1">
      <c r="A35" s="104" t="s">
        <v>73</v>
      </c>
      <c r="B35" s="105" t="s">
        <v>74</v>
      </c>
      <c r="C35" s="106">
        <v>22138</v>
      </c>
      <c r="D35" s="106">
        <v>10691.4</v>
      </c>
      <c r="E35" s="73">
        <f>SUM(D35/C35*100)</f>
        <v>48.294335531665</v>
      </c>
    </row>
    <row r="36" spans="1:8" customHeight="1" ht="23.25" s="102" customFormat="1">
      <c r="A36" s="104" t="s">
        <v>75</v>
      </c>
      <c r="B36" s="107" t="s">
        <v>76</v>
      </c>
      <c r="C36" s="106">
        <v>54882.8</v>
      </c>
      <c r="D36" s="108">
        <v>18467</v>
      </c>
      <c r="E36" s="73">
        <f>SUM(D36/C36*100)</f>
        <v>33.648064603118</v>
      </c>
    </row>
    <row r="37" spans="1:8" customHeight="1" ht="22.5" s="102" customFormat="1">
      <c r="A37" s="104" t="s">
        <v>77</v>
      </c>
      <c r="B37" s="107" t="s">
        <v>124</v>
      </c>
      <c r="C37" s="106">
        <v>5732.7</v>
      </c>
      <c r="D37" s="106">
        <v>38.3</v>
      </c>
      <c r="E37" s="73">
        <f>SUM(D37/C37*100)</f>
        <v>0.66809705723307</v>
      </c>
    </row>
    <row r="38" spans="1:8" customHeight="1" ht="33.75" s="102" customFormat="1">
      <c r="A38" s="104" t="s">
        <v>79</v>
      </c>
      <c r="B38" s="107" t="s">
        <v>125</v>
      </c>
      <c r="C38" s="106">
        <v>27114.1</v>
      </c>
      <c r="D38" s="106">
        <v>9877.8</v>
      </c>
      <c r="E38" s="73">
        <f>SUM(D38/C38*100)</f>
        <v>36.430491884296</v>
      </c>
    </row>
    <row r="39" spans="1:8" customHeight="1" ht="24.75" s="102" customFormat="1">
      <c r="A39" s="109">
        <v>4000</v>
      </c>
      <c r="B39" s="107" t="s">
        <v>126</v>
      </c>
      <c r="C39" s="106">
        <v>2986.4</v>
      </c>
      <c r="D39" s="110">
        <v>536.2</v>
      </c>
      <c r="E39" s="73">
        <f>SUM(D39/C39*100)</f>
        <v>17.954728100723</v>
      </c>
    </row>
    <row r="40" spans="1:8" customHeight="1" ht="24" s="102" customFormat="1">
      <c r="A40" s="109">
        <v>5000</v>
      </c>
      <c r="B40" s="107" t="s">
        <v>127</v>
      </c>
      <c r="C40" s="110">
        <v>200</v>
      </c>
      <c r="D40" s="110">
        <v>93.8</v>
      </c>
      <c r="E40" s="73">
        <f>SUM(D40/C40*100)</f>
        <v>46.9</v>
      </c>
    </row>
    <row r="41" spans="1:8" customHeight="1" ht="36" s="102" customFormat="1">
      <c r="A41" s="104" t="s">
        <v>85</v>
      </c>
      <c r="B41" s="107" t="s">
        <v>86</v>
      </c>
      <c r="C41" s="106">
        <v>500</v>
      </c>
      <c r="D41" s="106">
        <v>0.0</v>
      </c>
      <c r="E41" s="73">
        <f>SUM(D41/C41*100)</f>
        <v>0</v>
      </c>
    </row>
    <row r="42" spans="1:8" customHeight="1" ht="24" s="102" customFormat="1">
      <c r="A42" s="109">
        <v>7300</v>
      </c>
      <c r="B42" s="111" t="s">
        <v>88</v>
      </c>
      <c r="C42" s="106">
        <v>67795.9</v>
      </c>
      <c r="D42" s="106">
        <v>7450.4</v>
      </c>
      <c r="E42" s="73">
        <f>SUM(D42/C42*100)</f>
        <v>10.989455114542</v>
      </c>
    </row>
    <row r="43" spans="1:8" customHeight="1" ht="38.25" s="102" customFormat="1">
      <c r="A43" s="109">
        <v>7400</v>
      </c>
      <c r="B43" s="100" t="s">
        <v>90</v>
      </c>
      <c r="C43" s="106">
        <v>1150</v>
      </c>
      <c r="D43" s="106">
        <v>0.0</v>
      </c>
      <c r="E43" s="73">
        <f>SUM(D43/C43*100)</f>
        <v>0</v>
      </c>
    </row>
    <row r="44" spans="1:8" customHeight="1" ht="51" s="102" customFormat="1">
      <c r="A44" s="109">
        <v>8100</v>
      </c>
      <c r="B44" s="107" t="s">
        <v>95</v>
      </c>
      <c r="C44" s="106">
        <v>3720</v>
      </c>
      <c r="D44" s="106">
        <v>0.0</v>
      </c>
      <c r="E44" s="73">
        <f>SUM(D44/C44*100)</f>
        <v>0</v>
      </c>
    </row>
    <row r="45" spans="1:8" customHeight="1" ht="36.75" s="102" customFormat="1">
      <c r="A45" s="109">
        <v>8300</v>
      </c>
      <c r="B45" s="107" t="s">
        <v>128</v>
      </c>
      <c r="C45" s="106">
        <v>113000</v>
      </c>
      <c r="D45" s="106">
        <v>0.0</v>
      </c>
      <c r="E45" s="73">
        <f>SUM(D45/C45*100)</f>
        <v>0</v>
      </c>
    </row>
    <row r="46" spans="1:8" customHeight="1" ht="24" s="102" customFormat="1">
      <c r="A46" s="112">
        <v>8400</v>
      </c>
      <c r="B46" s="107" t="s">
        <v>97</v>
      </c>
      <c r="C46" s="106">
        <v>1000</v>
      </c>
      <c r="D46" s="106">
        <v>0.0</v>
      </c>
      <c r="E46" s="73">
        <f>SUM(D46/C46*100)</f>
        <v>0</v>
      </c>
    </row>
    <row r="47" spans="1:8" customHeight="1" ht="23.25" s="114" customFormat="1">
      <c r="A47" s="70" t="s">
        <v>100</v>
      </c>
      <c r="B47" s="75" t="s">
        <v>101</v>
      </c>
      <c r="C47" s="113"/>
      <c r="D47" s="113"/>
      <c r="E47" s="77"/>
    </row>
    <row r="48" spans="1:8" customHeight="1" ht="22.5" s="117" customFormat="1">
      <c r="A48" s="109">
        <v>9770</v>
      </c>
      <c r="B48" s="115" t="s">
        <v>66</v>
      </c>
      <c r="C48" s="81">
        <v>16849.5</v>
      </c>
      <c r="D48" s="81">
        <v>0.0</v>
      </c>
      <c r="E48" s="73">
        <f>SUM(D48/C48*100)</f>
        <v>0</v>
      </c>
      <c r="F48" s="116"/>
    </row>
    <row r="49" spans="1:8" customHeight="1" ht="63" s="119" customFormat="1">
      <c r="A49" s="88">
        <v>9800</v>
      </c>
      <c r="B49" s="111" t="s">
        <v>129</v>
      </c>
      <c r="C49" s="81">
        <v>5000</v>
      </c>
      <c r="D49" s="81">
        <v>2000</v>
      </c>
      <c r="E49" s="73">
        <f>SUM(D49/C49*100)</f>
        <v>40</v>
      </c>
      <c r="F49" s="118"/>
    </row>
    <row r="50" spans="1:8" customHeight="1" ht="36" s="124" customFormat="1">
      <c r="A50" s="120"/>
      <c r="B50" s="121" t="s">
        <v>130</v>
      </c>
      <c r="C50" s="122">
        <f>SUM(C35:C49)</f>
        <v>322069.4</v>
      </c>
      <c r="D50" s="122">
        <f>SUM(D35:D49)</f>
        <v>49154.9</v>
      </c>
      <c r="E50" s="86">
        <f>SUM(D50/C50*100)</f>
        <v>15.262207462118</v>
      </c>
      <c r="F50" s="123"/>
    </row>
    <row r="51" spans="1:8" customHeight="1" ht="25.5" s="124" customFormat="1">
      <c r="A51" s="88"/>
      <c r="B51" s="84" t="s">
        <v>112</v>
      </c>
      <c r="C51" s="89">
        <f>SUM(C52+C54+C57)</f>
        <v>0</v>
      </c>
      <c r="D51" s="89">
        <f>SUM(D52+D54+D57)</f>
        <v>-900.1</v>
      </c>
      <c r="E51" s="73"/>
      <c r="F51" s="123"/>
    </row>
    <row r="52" spans="1:8" customHeight="1" ht="75.75" s="124" customFormat="1">
      <c r="A52" s="88">
        <v>8820</v>
      </c>
      <c r="B52" s="93" t="s">
        <v>131</v>
      </c>
      <c r="C52" s="99">
        <f>SUM(C53:C53)</f>
        <v>0</v>
      </c>
      <c r="D52" s="99">
        <f>SUM(D53:D53)</f>
        <v>-55.1</v>
      </c>
      <c r="E52" s="73"/>
    </row>
    <row r="53" spans="1:8" customHeight="1" ht="19.5" s="124" customFormat="1">
      <c r="A53" s="88">
        <v>8822</v>
      </c>
      <c r="B53" s="111" t="s">
        <v>132</v>
      </c>
      <c r="C53" s="91">
        <v>0.0</v>
      </c>
      <c r="D53" s="91">
        <v>-55.1</v>
      </c>
      <c r="E53" s="73"/>
    </row>
    <row r="54" spans="1:8" customHeight="1" ht="59.25" s="125" customFormat="1">
      <c r="A54" s="88">
        <v>8830</v>
      </c>
      <c r="B54" s="93" t="s">
        <v>113</v>
      </c>
      <c r="C54" s="99">
        <f>SUM(C55:C56)</f>
        <v>0</v>
      </c>
      <c r="D54" s="99">
        <f>SUM(D55:D56)</f>
        <v>0</v>
      </c>
      <c r="E54" s="73"/>
    </row>
    <row r="55" spans="1:8" customHeight="1" ht="21" s="125" customFormat="1">
      <c r="A55" s="88">
        <v>8831</v>
      </c>
      <c r="B55" s="111" t="s">
        <v>133</v>
      </c>
      <c r="C55" s="91">
        <v>590</v>
      </c>
      <c r="D55" s="91">
        <v>160.8</v>
      </c>
      <c r="E55" s="73">
        <f>SUM(D55/C55*100)</f>
        <v>27.254237288136</v>
      </c>
    </row>
    <row r="56" spans="1:8" customHeight="1" ht="22.5" s="125" customFormat="1">
      <c r="A56" s="88">
        <v>8832</v>
      </c>
      <c r="B56" s="111" t="s">
        <v>132</v>
      </c>
      <c r="C56" s="91">
        <v>-590</v>
      </c>
      <c r="D56" s="91">
        <v>-160.8</v>
      </c>
      <c r="E56" s="73">
        <f>SUM(D56/C56*100)</f>
        <v>27.254237288136</v>
      </c>
    </row>
    <row r="57" spans="1:8" customHeight="1" ht="57" s="125" customFormat="1">
      <c r="A57" s="88">
        <v>8840</v>
      </c>
      <c r="B57" s="93" t="s">
        <v>114</v>
      </c>
      <c r="C57" s="91">
        <f>SUM(C58:C58)</f>
        <v>0</v>
      </c>
      <c r="D57" s="91">
        <f>SUM(D58:D58)</f>
        <v>-845</v>
      </c>
      <c r="E57" s="73"/>
    </row>
    <row r="58" spans="1:8" customHeight="1" ht="26.25" s="125" customFormat="1">
      <c r="A58" s="88">
        <v>8842</v>
      </c>
      <c r="B58" s="111" t="s">
        <v>132</v>
      </c>
      <c r="C58" s="91">
        <v>0.0</v>
      </c>
      <c r="D58" s="91">
        <v>-845</v>
      </c>
      <c r="E58" s="73"/>
    </row>
    <row r="59" spans="1:8" customHeight="1" ht="49.5" s="124" customFormat="1">
      <c r="A59" s="88"/>
      <c r="B59" s="84" t="s">
        <v>134</v>
      </c>
      <c r="C59" s="89">
        <f>SUM(C50:C51)</f>
        <v>322069.4</v>
      </c>
      <c r="D59" s="89">
        <f>SUM(D50:D51)</f>
        <v>48254.8</v>
      </c>
      <c r="E59" s="86">
        <f>SUM(D59/C59*100)</f>
        <v>14.98273353507</v>
      </c>
    </row>
    <row r="60" spans="1:8" customHeight="1" ht="24.75" s="125" customFormat="1">
      <c r="A60" s="94"/>
      <c r="B60" s="95" t="s">
        <v>135</v>
      </c>
      <c r="C60" s="126"/>
      <c r="D60" s="126"/>
      <c r="E60" s="77"/>
    </row>
    <row r="61" spans="1:8" customHeight="1" ht="26.25" s="125" customFormat="1">
      <c r="A61" s="88"/>
      <c r="B61" s="96" t="s">
        <v>117</v>
      </c>
      <c r="C61" s="97">
        <f>SUM(C63:C65)</f>
        <v>121105</v>
      </c>
      <c r="D61" s="97" t="s">
        <v>118</v>
      </c>
      <c r="E61" s="91" t="s">
        <v>118</v>
      </c>
    </row>
    <row r="62" spans="1:8" customHeight="1" ht="30.75" s="125" customFormat="1">
      <c r="A62" s="88">
        <v>600000</v>
      </c>
      <c r="B62" s="98" t="s">
        <v>119</v>
      </c>
      <c r="C62" s="99">
        <f>SUM(C63:C65)</f>
        <v>121105</v>
      </c>
      <c r="D62" s="99" t="s">
        <v>118</v>
      </c>
      <c r="E62" s="99" t="s">
        <v>118</v>
      </c>
    </row>
    <row r="63" spans="1:8" customHeight="1" ht="35.25" s="64" customFormat="1">
      <c r="A63" s="88">
        <v>602100</v>
      </c>
      <c r="B63" s="100" t="s">
        <v>120</v>
      </c>
      <c r="C63" s="91">
        <v>54052.1</v>
      </c>
      <c r="D63" s="91" t="s">
        <v>118</v>
      </c>
      <c r="E63" s="91" t="s">
        <v>118</v>
      </c>
    </row>
    <row r="64" spans="1:8" customHeight="1" ht="40.5" s="64" customFormat="1">
      <c r="A64" s="88">
        <v>602300</v>
      </c>
      <c r="B64" s="100" t="s">
        <v>121</v>
      </c>
      <c r="C64" s="91">
        <v>-21177.4</v>
      </c>
      <c r="D64" s="91" t="s">
        <v>118</v>
      </c>
      <c r="E64" s="91" t="s">
        <v>118</v>
      </c>
    </row>
    <row r="65" spans="1:8" customHeight="1" ht="54">
      <c r="A65" s="88">
        <v>602400</v>
      </c>
      <c r="B65" s="101" t="s">
        <v>122</v>
      </c>
      <c r="C65" s="91">
        <v>88230.3</v>
      </c>
      <c r="D65" s="73" t="s">
        <v>118</v>
      </c>
      <c r="E65" s="73" t="s">
        <v>118</v>
      </c>
    </row>
    <row r="66" spans="1:8" customHeight="1" ht="53.25" s="69" customFormat="1">
      <c r="A66" s="88"/>
      <c r="B66" s="84" t="s">
        <v>136</v>
      </c>
      <c r="C66" s="89">
        <f>SUM(C27+C59)</f>
        <v>2526188.2</v>
      </c>
      <c r="D66" s="89">
        <f>SUM(D27+D59)</f>
        <v>497842.8</v>
      </c>
      <c r="E66" s="86">
        <f>SUM(D66/C66*100)</f>
        <v>19.70727279939</v>
      </c>
    </row>
    <row r="67" spans="1:8" customHeight="1" ht="54.75" s="69" customFormat="1">
      <c r="A67" s="127"/>
      <c r="B67" s="128"/>
      <c r="C67" s="129"/>
      <c r="D67" s="129"/>
      <c r="E67" s="130"/>
    </row>
    <row r="68" spans="1:8" customHeight="1" ht="21.75">
      <c r="A68" s="131" t="s">
        <v>137</v>
      </c>
      <c r="B68" s="131"/>
      <c r="C68" s="131"/>
      <c r="D68" s="131"/>
      <c r="E68" s="132"/>
    </row>
    <row r="69" spans="1:8" customHeight="1" ht="18.75">
      <c r="A69" s="133" t="s">
        <v>138</v>
      </c>
      <c r="B69" s="133"/>
      <c r="C69" s="134" t="s">
        <v>139</v>
      </c>
      <c r="D69" s="134"/>
      <c r="E69" s="134"/>
    </row>
    <row r="74" spans="1:8" customHeight="1" ht="26.25">
      <c r="B74" s="136"/>
      <c r="C74" s="136"/>
      <c r="D74" s="137"/>
      <c r="E74" s="137"/>
    </row>
    <row r="75" spans="1:8" customHeight="1" ht="26.25">
      <c r="B75" s="136"/>
      <c r="C75" s="138"/>
      <c r="D75" s="138"/>
      <c r="E75" s="137"/>
    </row>
    <row r="76" spans="1:8" customHeight="1" ht="26.25">
      <c r="B76" s="136"/>
      <c r="C76" s="138"/>
      <c r="D76" s="138"/>
      <c r="E76" s="137"/>
    </row>
    <row r="77" spans="1:8" customHeight="1" ht="26.25">
      <c r="B77" s="136"/>
      <c r="C77" s="139"/>
      <c r="D77" s="139"/>
      <c r="E77" s="137"/>
    </row>
    <row r="78" spans="1:8" customHeight="1" ht="26.25">
      <c r="B78" s="136"/>
      <c r="C78" s="136"/>
      <c r="D78" s="137"/>
      <c r="E78" s="137"/>
    </row>
    <row r="79" spans="1:8" customHeight="1" ht="26.25">
      <c r="B79" s="136"/>
      <c r="C79" s="138"/>
      <c r="D79" s="138"/>
      <c r="E79" s="137"/>
    </row>
    <row r="80" spans="1:8" customHeight="1" ht="26.25">
      <c r="B80" s="136"/>
      <c r="C80" s="136"/>
      <c r="D80" s="137"/>
      <c r="E80" s="137"/>
    </row>
    <row r="81" spans="1:8" customHeight="1" ht="26.25">
      <c r="B81" s="136"/>
      <c r="C81" s="138"/>
      <c r="D81" s="138"/>
      <c r="E81" s="137"/>
    </row>
    <row r="82" spans="1:8" customHeight="1" ht="26.25">
      <c r="B82" s="136"/>
      <c r="C82" s="138"/>
      <c r="D82" s="140"/>
      <c r="E82" s="137"/>
    </row>
    <row r="83" spans="1:8" customHeight="1" ht="26.25">
      <c r="B83" s="136"/>
      <c r="C83" s="136"/>
      <c r="D83" s="137"/>
      <c r="E83" s="137"/>
    </row>
    <row r="84" spans="1:8" customHeight="1" ht="26.25">
      <c r="B84" s="136"/>
      <c r="C84" s="139"/>
      <c r="D84" s="139"/>
      <c r="E84" s="137"/>
    </row>
    <row r="85" spans="1:8" customHeight="1" ht="26.25">
      <c r="B85" s="136"/>
      <c r="C85" s="136"/>
      <c r="D85" s="137"/>
      <c r="E85" s="137"/>
    </row>
    <row r="86" spans="1:8" customHeight="1" ht="26.25">
      <c r="B86" s="136"/>
      <c r="C86" s="136"/>
      <c r="D86" s="137"/>
      <c r="E86" s="137"/>
    </row>
    <row r="87" spans="1:8" customHeight="1" ht="26.25">
      <c r="B87" s="136"/>
      <c r="C87" s="136"/>
      <c r="D87" s="137"/>
      <c r="E87" s="137"/>
    </row>
    <row r="91" spans="1:8" customHeight="1" ht="26.25">
      <c r="C91" s="142"/>
      <c r="D91" s="143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68:D68"/>
    <mergeCell ref="A69:B69"/>
    <mergeCell ref="C69:E69"/>
  </mergeCells>
  <printOptions gridLines="false" gridLinesSet="true"/>
  <pageMargins left="1.3779527559055" right="0.59055118110236" top="0.74803149606299" bottom="0.74803149606299" header="0.23622047244094" footer="0.19685039370079"/>
  <pageSetup paperSize="9" orientation="portrait" scale="85" fitToHeight="5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І квартал</vt:lpstr>
      <vt:lpstr>видатки  Ікв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Ярослав</dc:creator>
  <cp:lastModifiedBy>admin</cp:lastModifiedBy>
  <dcterms:created xsi:type="dcterms:W3CDTF">1999-07-22T09:31:07+03:00</dcterms:created>
  <dcterms:modified xsi:type="dcterms:W3CDTF">2024-05-17T10:01:41+03:00</dcterms:modified>
  <dc:title>Untitled Spreadsheet</dc:title>
  <dc:description/>
  <dc:subject/>
  <cp:keywords/>
  <cp:category/>
</cp:coreProperties>
</file>