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ЦяКнига" defaultThemeVersion="124226"/>
  <bookViews>
    <workbookView xWindow="0" yWindow="105" windowWidth="15450" windowHeight="10515"/>
  </bookViews>
  <sheets>
    <sheet name="оригінал" sheetId="4" r:id="rId1"/>
  </sheets>
  <definedNames>
    <definedName name="_xlnm.Print_Titles" localSheetId="0">оригінал!$8:$9</definedName>
    <definedName name="_xlnm.Print_Area" localSheetId="0">оригінал!$A$1:$J$99</definedName>
  </definedNames>
  <calcPr calcId="124519"/>
</workbook>
</file>

<file path=xl/calcChain.xml><?xml version="1.0" encoding="utf-8"?>
<calcChain xmlns="http://schemas.openxmlformats.org/spreadsheetml/2006/main">
  <c r="G23" i="4"/>
  <c r="G12"/>
  <c r="J26"/>
  <c r="I27"/>
  <c r="I26" s="1"/>
  <c r="J27"/>
  <c r="H27"/>
  <c r="H26" s="1"/>
  <c r="G50"/>
  <c r="G44" s="1"/>
  <c r="H82"/>
  <c r="I82"/>
  <c r="J82"/>
  <c r="G67"/>
  <c r="G66"/>
  <c r="G65"/>
  <c r="J64"/>
  <c r="I64"/>
  <c r="H64"/>
  <c r="G68"/>
  <c r="I43"/>
  <c r="H43"/>
  <c r="G93"/>
  <c r="G94"/>
  <c r="G52"/>
  <c r="G49"/>
  <c r="G14"/>
  <c r="G16"/>
  <c r="G17"/>
  <c r="G18"/>
  <c r="G19"/>
  <c r="G20"/>
  <c r="G21"/>
  <c r="G22"/>
  <c r="G13"/>
  <c r="G35"/>
  <c r="G36"/>
  <c r="G37"/>
  <c r="G38"/>
  <c r="G39"/>
  <c r="G40"/>
  <c r="H34"/>
  <c r="G28"/>
  <c r="G27" s="1"/>
  <c r="G26" s="1"/>
  <c r="G29"/>
  <c r="G31"/>
  <c r="G32"/>
  <c r="G33"/>
  <c r="J30"/>
  <c r="I30"/>
  <c r="H30"/>
  <c r="H53"/>
  <c r="H41"/>
  <c r="H89"/>
  <c r="H61"/>
  <c r="H59" s="1"/>
  <c r="H69"/>
  <c r="H76"/>
  <c r="H72" s="1"/>
  <c r="H79"/>
  <c r="H24"/>
  <c r="H15"/>
  <c r="H11" s="1"/>
  <c r="H91"/>
  <c r="H87"/>
  <c r="I53"/>
  <c r="I41"/>
  <c r="I34"/>
  <c r="I89"/>
  <c r="I61"/>
  <c r="I59" s="1"/>
  <c r="I69"/>
  <c r="I76"/>
  <c r="I72" s="1"/>
  <c r="I79"/>
  <c r="I24"/>
  <c r="I15"/>
  <c r="I11" s="1"/>
  <c r="I91"/>
  <c r="I87"/>
  <c r="J53"/>
  <c r="J41"/>
  <c r="J43"/>
  <c r="J34"/>
  <c r="J89"/>
  <c r="J61"/>
  <c r="J69"/>
  <c r="J76"/>
  <c r="J72" s="1"/>
  <c r="J79"/>
  <c r="J24"/>
  <c r="J15"/>
  <c r="J11" s="1"/>
  <c r="J91"/>
  <c r="J87"/>
  <c r="G54"/>
  <c r="G55"/>
  <c r="G56"/>
  <c r="G57"/>
  <c r="G58"/>
  <c r="G42"/>
  <c r="G41" s="1"/>
  <c r="G45"/>
  <c r="G46"/>
  <c r="G47"/>
  <c r="G48"/>
  <c r="G51"/>
  <c r="G90"/>
  <c r="G89" s="1"/>
  <c r="G60"/>
  <c r="G70"/>
  <c r="G71"/>
  <c r="G73"/>
  <c r="G74"/>
  <c r="G75"/>
  <c r="G80"/>
  <c r="G81"/>
  <c r="G25"/>
  <c r="G24" s="1"/>
  <c r="G92"/>
  <c r="G88"/>
  <c r="G87" s="1"/>
  <c r="G83"/>
  <c r="G84"/>
  <c r="G85"/>
  <c r="G86"/>
  <c r="G78"/>
  <c r="G77"/>
  <c r="G63"/>
  <c r="G62"/>
  <c r="G43" l="1"/>
  <c r="N96"/>
  <c r="M96"/>
  <c r="J59"/>
  <c r="J96" s="1"/>
  <c r="G82"/>
  <c r="G64"/>
  <c r="G30"/>
  <c r="G61"/>
  <c r="G15"/>
  <c r="G11" s="1"/>
  <c r="G79"/>
  <c r="G69"/>
  <c r="G91"/>
  <c r="G34"/>
  <c r="G53"/>
  <c r="H96"/>
  <c r="I96"/>
  <c r="G76"/>
  <c r="G72" s="1"/>
  <c r="L96" l="1"/>
  <c r="O96"/>
  <c r="G59"/>
  <c r="G96" s="1"/>
</calcChain>
</file>

<file path=xl/sharedStrings.xml><?xml version="1.0" encoding="utf-8"?>
<sst xmlns="http://schemas.openxmlformats.org/spreadsheetml/2006/main" count="399" uniqueCount="282">
  <si>
    <t xml:space="preserve">                                                         до рішення обласної ради</t>
  </si>
  <si>
    <t xml:space="preserve">                                                          від____________№______</t>
  </si>
  <si>
    <t>Загальний фонд</t>
  </si>
  <si>
    <t>Спеціальний фонд</t>
  </si>
  <si>
    <t>ВСЬОГО</t>
  </si>
  <si>
    <t>від                    №</t>
  </si>
  <si>
    <t>0822</t>
  </si>
  <si>
    <t>0829</t>
  </si>
  <si>
    <t>Директор департаменту фінансів</t>
  </si>
  <si>
    <t>облдержадміністрації</t>
  </si>
  <si>
    <t>Ірина Мацькевич</t>
  </si>
  <si>
    <t>4020</t>
  </si>
  <si>
    <t>1014082</t>
  </si>
  <si>
    <t>4082</t>
  </si>
  <si>
    <t>Інші заходи в галузі культури і мистецтва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</si>
  <si>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</si>
  <si>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</si>
  <si>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</si>
  <si>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</si>
  <si>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</si>
  <si>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</si>
  <si>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</si>
  <si>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</si>
  <si>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</si>
  <si>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(грн)</t>
  </si>
  <si>
    <t>1</t>
  </si>
  <si>
    <t>2</t>
  </si>
  <si>
    <t>3</t>
  </si>
  <si>
    <t xml:space="preserve"> 1010000</t>
  </si>
  <si>
    <t>4081</t>
  </si>
  <si>
    <t>1014081</t>
  </si>
  <si>
    <t xml:space="preserve">Фінансова підтримка філармоній, художніх і музичних колективів, ансамблів, концертних та циркових організацій </t>
  </si>
  <si>
    <t xml:space="preserve"> 1014020</t>
  </si>
  <si>
    <t>1110000</t>
  </si>
  <si>
    <t>1115062</t>
  </si>
  <si>
    <t>5062</t>
  </si>
  <si>
    <t>0810</t>
  </si>
  <si>
    <t>0910000</t>
  </si>
  <si>
    <t>0913112</t>
  </si>
  <si>
    <t>3112</t>
  </si>
  <si>
    <t>1040</t>
  </si>
  <si>
    <t>Заходи державної політики з питань дітей та їх соціального захисту</t>
  </si>
  <si>
    <t>Регіональна цільова програма соціального захисту і підтримки дітей-сиріт та дітей, позбавлених батьківського піклування, захисту їх житлових прав, попередження дитячої бездоглядності та безпритульності на 2016-2020 рр.</t>
  </si>
  <si>
    <t>3240</t>
  </si>
  <si>
    <t>1090</t>
  </si>
  <si>
    <t>Інщі заклади та заходи</t>
  </si>
  <si>
    <t>3242</t>
  </si>
  <si>
    <t>Інші заходи у сфері соціального захисту і соціального забезпечення</t>
  </si>
  <si>
    <t>081000</t>
  </si>
  <si>
    <t>2152</t>
  </si>
  <si>
    <t>Регіональна цільова програма розвитку первинної медико-санітарної допомоги на засадах сімейної медицини на період до 2020 року</t>
  </si>
  <si>
    <t>0712152</t>
  </si>
  <si>
    <t>0763</t>
  </si>
  <si>
    <t>Інші програми та заходи у сфері охорони здоров'я</t>
  </si>
  <si>
    <t>071000</t>
  </si>
  <si>
    <t>Служба у справах дітей облдержадміністрації</t>
  </si>
  <si>
    <t>Управління культури, національностей та релігій облдержадміністрації</t>
  </si>
  <si>
    <t>Департамент соціальної політики облдержадміністрації</t>
  </si>
  <si>
    <t>Департамент охорони здоров'я облдержадміністрації</t>
  </si>
  <si>
    <t>Управління інформаційної діяльності та комунікацій з громадськістю облдержадміністрації</t>
  </si>
  <si>
    <t>2310000</t>
  </si>
  <si>
    <t>2318410</t>
  </si>
  <si>
    <t>8410</t>
  </si>
  <si>
    <t>0830</t>
  </si>
  <si>
    <t>Фінансова підтримка засобів масової інформації</t>
  </si>
  <si>
    <t>0990</t>
  </si>
  <si>
    <t>Інші програми та заходи у сфері освіти</t>
  </si>
  <si>
    <t>Програма розвитку освіти Івано-Франківщини на 2016-2023 роки</t>
  </si>
  <si>
    <t>Програма розвитку та вдосконалення служби екстренної (швидкої) та невідкладної медичної допомоги Івано-Франківської обасті на 2018-2022 роки</t>
  </si>
  <si>
    <t>рішення Івано-Франківської обласної ради від 16.10.2015 р. № 1825-39/2015</t>
  </si>
  <si>
    <t>рішення Івано-Франківської обласної ради від 22.12.2017 р. № 744-19/2017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</si>
  <si>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</si>
  <si>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</si>
  <si>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0813242</t>
  </si>
  <si>
    <t>0813140</t>
  </si>
  <si>
    <t>6030</t>
  </si>
  <si>
    <t>0620</t>
  </si>
  <si>
    <t>Організація благоустрою населених пунктів</t>
  </si>
  <si>
    <t>7350</t>
  </si>
  <si>
    <t>0443</t>
  </si>
  <si>
    <t>Розроблення схем планування та забудови територій (містобудівної документації)</t>
  </si>
  <si>
    <t>7340</t>
  </si>
  <si>
    <t>Проектування, реставрація та охорона пам`яток архітектури</t>
  </si>
  <si>
    <t>7442</t>
  </si>
  <si>
    <t>0456</t>
  </si>
  <si>
    <t>Утримання та розвиток інших об`єктів транспортної інфраструктури</t>
  </si>
  <si>
    <t>7693</t>
  </si>
  <si>
    <t>0490</t>
  </si>
  <si>
    <t>8840</t>
  </si>
  <si>
    <t>Довгострокові кредити громадянам на будівництво/реконструкцію/придбання житла та їх повернення</t>
  </si>
  <si>
    <t>8841</t>
  </si>
  <si>
    <t>1060</t>
  </si>
  <si>
    <t>8842</t>
  </si>
  <si>
    <t>6084</t>
  </si>
  <si>
    <t>0610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</si>
  <si>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</si>
  <si>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8311</t>
  </si>
  <si>
    <t>0511</t>
  </si>
  <si>
    <t>Охорона та раціональне використання природних ресурсів</t>
  </si>
  <si>
    <t>2400000</t>
  </si>
  <si>
    <t>Департамент агропромислового розвитку облдержадміністрації</t>
  </si>
  <si>
    <t>2417110</t>
  </si>
  <si>
    <t>7110</t>
  </si>
  <si>
    <t>Реалізація програм в галузі сільського господарства</t>
  </si>
  <si>
    <t>2418830</t>
  </si>
  <si>
    <t>8830</t>
  </si>
  <si>
    <t>Довгострокові кредити індивідуальним забудовникам житла на селі та їх повернення</t>
  </si>
  <si>
    <t>2418831</t>
  </si>
  <si>
    <t>8831</t>
  </si>
  <si>
    <t>2418832</t>
  </si>
  <si>
    <t>8832</t>
  </si>
  <si>
    <t>2500000</t>
  </si>
  <si>
    <t>Управління міжнародного співробітництва, євроінтеграції та розвитку туристичної інфраструктури облдержадміністрації</t>
  </si>
  <si>
    <t>2517622</t>
  </si>
  <si>
    <t>7622</t>
  </si>
  <si>
    <t>0470</t>
  </si>
  <si>
    <t>Реалізація програм і заходів в галузі туризму та курортів</t>
  </si>
  <si>
    <t>2517630</t>
  </si>
  <si>
    <t>7630</t>
  </si>
  <si>
    <t>Реалізація програм і заходів в галузі зовнішньоекономічної діяльності</t>
  </si>
  <si>
    <t>2717440</t>
  </si>
  <si>
    <t>Департамент економічного розвитку, промисловості та інфраструктури облдержадміністрації</t>
  </si>
  <si>
    <t>2717693</t>
  </si>
  <si>
    <t>2717610</t>
  </si>
  <si>
    <t>7610</t>
  </si>
  <si>
    <t>0411</t>
  </si>
  <si>
    <t>Сприяння розвитку малого та середнього підприємництва</t>
  </si>
  <si>
    <t>2718860</t>
  </si>
  <si>
    <t>8860</t>
  </si>
  <si>
    <t>Бюджетні позички суб`єктам господарювання та їх повернення</t>
  </si>
  <si>
    <t>2718861</t>
  </si>
  <si>
    <t>8861</t>
  </si>
  <si>
    <t>2718862</t>
  </si>
  <si>
    <t>8862</t>
  </si>
  <si>
    <t>2900000</t>
  </si>
  <si>
    <t>Управління з питань цивільного захисту облдержадміністрації</t>
  </si>
  <si>
    <t>8120</t>
  </si>
  <si>
    <t>0320</t>
  </si>
  <si>
    <t>Заходи з організації рятування на водах</t>
  </si>
  <si>
    <t>2918110</t>
  </si>
  <si>
    <t>8110</t>
  </si>
  <si>
    <t>Заходи із запобігання та ліквідації надзвичайних ситуацій та наслідків стихійного лиха</t>
  </si>
  <si>
    <t>0180</t>
  </si>
  <si>
    <t>0133</t>
  </si>
  <si>
    <t>Інша діяльність у сфері державного управління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</si>
  <si>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</si>
  <si>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</si>
  <si>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</si>
  <si>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Обласна рада</t>
  </si>
  <si>
    <t>Програма розвитку та оновлення матеріально-технічного забезпечення ОТБ "Галичина" на 2018-2022 роки</t>
  </si>
  <si>
    <t>0100000</t>
  </si>
  <si>
    <t>0110180</t>
  </si>
  <si>
    <t>0110170</t>
  </si>
  <si>
    <t>0118410</t>
  </si>
  <si>
    <t>Регіональна цільова програма розвитку молодіжного житлового будівництва в області на 2018-2022 роки</t>
  </si>
  <si>
    <t>0421</t>
  </si>
  <si>
    <t>2918120</t>
  </si>
  <si>
    <t>Департамент фінансів облдержадміністрації</t>
  </si>
  <si>
    <t>3719770</t>
  </si>
  <si>
    <t>9770</t>
  </si>
  <si>
    <t>Інші субвенції місцевим бюджетам</t>
  </si>
  <si>
    <t>37000000</t>
  </si>
  <si>
    <t>до рішення обласної ради</t>
  </si>
  <si>
    <t>Управління облдержадміністрації з питань ресурсного забезпечення</t>
  </si>
  <si>
    <t>Обласна програма поліпшення стану безпеки, гігієни праці та виробничого середовища на 2019-2023 роки</t>
  </si>
  <si>
    <t>рішення обласної ради від 17.05.2019 № 1129-28/2019</t>
  </si>
  <si>
    <t>Регіональна цільова програма діяльності господарського підрозділу управління обласної державної адміністрації з питань ресурсного забезпечення на 2020-2022 роки</t>
  </si>
  <si>
    <t>Регіональна цільова програма забезпечення діяльності комунального підприємства Івано-Франківської обласної ради з експлуатації майна на 2020-2024 роки</t>
  </si>
  <si>
    <t>Регіональна цільова програма забезпечення діяльності Івано-Франківського обласного комунального агролісогосподарського підприємства "Івано-Франківськоблагроліс" на 2020-2024 роки</t>
  </si>
  <si>
    <t>рішення обласної ради від 25.12.2015 № 49-2/2015 (зі змінами)</t>
  </si>
  <si>
    <t xml:space="preserve">рішення обласної ради від  20.09.2019 № 1193-30/2019 </t>
  </si>
  <si>
    <t>рішення обласної ради від  02.03.2018 № 819-20/2018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</si>
  <si>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</si>
  <si>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</si>
  <si>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Надання бюджетних позичок суб`єктам господарювання</t>
  </si>
  <si>
    <t>Повернення бюджетних позичок, наданих суб`єктам господарювання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</si>
  <si>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</si>
  <si>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</si>
  <si>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>Регіональна цільова програма ведення містобудівного кадастру Івано-Франківської області на 2020-2025 роки</t>
  </si>
  <si>
    <t>Забезпечення діяльності інших закладів в галузі культури і мистецтва</t>
  </si>
  <si>
    <t>Регіональна цільова програма соціального захисту працівників, зайнятих на роботах із шкідливими і важкими умовами праці, на 2020-2024 роки</t>
  </si>
  <si>
    <t>рішення обласної ради від 20.09.2019 № 1194-30/2019</t>
  </si>
  <si>
    <t>1900000</t>
  </si>
  <si>
    <t>1916030</t>
  </si>
  <si>
    <t>1917350</t>
  </si>
  <si>
    <t>1917340</t>
  </si>
  <si>
    <t>1917442</t>
  </si>
  <si>
    <t>2800000</t>
  </si>
  <si>
    <t>Управління екології та природних ресурсів облдержадміністрації</t>
  </si>
  <si>
    <t>Департамент розвитку громад та територій, дорожнього, житлово-комунального господарства, містобудування та архітектури облдержадміністрації</t>
  </si>
  <si>
    <t>2818311</t>
  </si>
  <si>
    <t>рішення обласної ради від 08.12.2017 № 685-19/2017 (зі змінами)</t>
  </si>
  <si>
    <t>0610000</t>
  </si>
  <si>
    <t xml:space="preserve">рішення обласної ради від 13.12.2019 № 1293-33/2019       </t>
  </si>
  <si>
    <t>Регіональна цільова програма зовнішнього освітлення селищних та сільських населених пунктів області до 2025 року</t>
  </si>
  <si>
    <t>Регіональна цільова програма паспортизації пам`яток містобудування та архітектури Івано-Франківської області на 2021-2025 роки</t>
  </si>
  <si>
    <t xml:space="preserve">рішення обласної ради від 29.05.2020 № 1455-35/2020 </t>
  </si>
  <si>
    <t>Регіональна програма розвитку автомобільних доріг Івано-Франківської області на 2021-2025 роки</t>
  </si>
  <si>
    <t>Програма охорони навколишнього природного середовища Івано-Франківської області до 2025 року</t>
  </si>
  <si>
    <t>Регіональна цільова програма підтримки індивідуального житлового будівництва на селі та поліпшення житлово-побутових умов сільського населення "Власний дім" на 2021-2025 роки</t>
  </si>
  <si>
    <t>Комплексна програма "Здоров'я населення Прикарпаття 2021-2025 роки"</t>
  </si>
  <si>
    <t>Регіональна цільова програма розвитку донорства крові, її компонентів на 2021-2025 роки</t>
  </si>
  <si>
    <t>Регіональна цільова програма забезпечення діяльності комунального підприємства Івано-Франківської обласної ради "Централізована закупівельна організація Івано-Франківської обласної ради" на 2020-2024 роки</t>
  </si>
  <si>
    <t>рішення обласної ради від  31.07.2020 № 1512-36/2020</t>
  </si>
  <si>
    <t>Програма спорту вищих досягнень та організації які здійснюють фізкультурно-спортивну діяльність в регіоні</t>
  </si>
  <si>
    <t xml:space="preserve">рішення обласної ради від 13.12.2019 № 1295-33/2019 </t>
  </si>
  <si>
    <t>розпорядження облдержадміністрації від 04.12.2020 № 639</t>
  </si>
  <si>
    <t>розпорядження облдержадміністрації від 27.11.2020 № 613</t>
  </si>
  <si>
    <t>Програма розвитку науково-технічної та інноваційної діяльності області на 2021-2025 роки</t>
  </si>
  <si>
    <t xml:space="preserve">рішення обласної ради від 13.12.2019 № 1294-33/2019     </t>
  </si>
  <si>
    <t>розпорядження облдержадміністрації від 04.12.2020 № 637</t>
  </si>
  <si>
    <t>рішення обласної ради від 25.12.2015 № 42-2/2015        (зі змінами)</t>
  </si>
  <si>
    <t>0611142</t>
  </si>
  <si>
    <t>1142</t>
  </si>
  <si>
    <t>Розподіл витрат місцевого бюджету на реалізацію місцевих/регіональних програм у 2022 році</t>
  </si>
  <si>
    <t>Регіональна цільова комплексна програма «Культура Івано–Франківщини» на 2022-2026 роки</t>
  </si>
  <si>
    <t>рішення обласної ради від 10.09.2021 № 228-9/2021</t>
  </si>
  <si>
    <t xml:space="preserve">Регіональна цільова програма «Духовне життя» на 2022-2026 роки </t>
  </si>
  <si>
    <t>рішення обласної ради від 10.09.2021 № 229-9/2021</t>
  </si>
  <si>
    <t>Обласна комплексна програма"Відзначення 1125-річчя від часу першої згадки про місто Галич" на 2022-2023 роки</t>
  </si>
  <si>
    <t>рішення обласної ради від 10.09.2021 № 230-9/2021</t>
  </si>
  <si>
    <t xml:space="preserve">Регіональна цільова програма «Просвіта: ХХІ століття» на 2022-2026 роки </t>
  </si>
  <si>
    <t>рішення обласної ради від 12.11.2021 №279-10/2021</t>
  </si>
  <si>
    <t xml:space="preserve">Обласна програма пошуку та перепоховання жертв воєн, депортацій та репресій тоталітарних режимів на 2022-2024 роки </t>
  </si>
  <si>
    <t>Програма транспортного забезпечення діяльності Івано-Франківської обласної ради на 2022-2024 роки</t>
  </si>
  <si>
    <t>рішення обласної ради від  10.09.2021 № 224-9/2021</t>
  </si>
  <si>
    <t>рішення обласної ради від  10.09.2021 № 226-9/2021</t>
  </si>
  <si>
    <t>Програма розвитку Дністровського регіонального ландшафтного парку на 2021-2025 роки</t>
  </si>
  <si>
    <t>рішення обласної ради від 23.12.2020  № 40-2/2020</t>
  </si>
  <si>
    <t>рішення обласної ради від 12.11.2021 № 274-10/2021</t>
  </si>
  <si>
    <t>Регіональна цільова програма підтримки книговидання на 2022-2026 рік</t>
  </si>
  <si>
    <t xml:space="preserve">Програма розвитку місцевого самоврядування в Івано-Франківській області на 2022-2026 роки </t>
  </si>
  <si>
    <t xml:space="preserve">рішення обласної ради від  12.11.2021 № 273-10/2021 </t>
  </si>
  <si>
    <t xml:space="preserve">рішення обласної ради від 12.11.2021 № 278-10/2021 </t>
  </si>
  <si>
    <t>Обласна програма підтримки сімей загиблих, постраждалих учасників Революції Гідності, учасників бойових дій, осіб, які перебувають чи перебували у складі добровольчих формувань, що утворилися для захисту незалежності, суверенітету та територіальної цілісності України, та інших громадян, які залучалися і брали безпосередню участь в антитерористичній операції в районах її проведення, чи у здійсненні заходів із забезпечення національної безпеки і оборони, відсічі і стримування,  збройної агресії Російської Федерації в Донецькій та Луганській областях, забезпеченні їх здійснення, на 2022-2026 роки</t>
  </si>
  <si>
    <t>Обласна програма підтримки сімей загиблих, постраждалих учасників Революції Гідності, учасників бойових дій, осіб, які перебувають чи перебували у складі добровольчих формувань, що утворилися для захисту незалежності, суверенітету та територіальної цілісності України, та інших громадян, які залучалися і брали безпосередню участь в антитерористичній операції в районах її проведення, чи у здійсненні заходів із забезпечення національної безпеки і оборони, відсічі і стримування збройної агресії Російської Федерації в Донецькій та Луганській областях, забезпеченні їх здійснення, на 2022-2026 роки</t>
  </si>
  <si>
    <t>0819770</t>
  </si>
  <si>
    <t>Обласна Програма підтримки осіб, які брали участь у бойових діях на території інших держав, а також членів їх сімей на 2022-2026 роки</t>
  </si>
  <si>
    <t>рішення обласної ради від 12.11.2021 № 275-10/2021</t>
  </si>
  <si>
    <t>Обласна комплексна Програма соціального захисту населення Івано-Франківської області на 2022-2026 роки</t>
  </si>
  <si>
    <t>рішення обласної ради від 12.11.2021 № 276-10/2021</t>
  </si>
  <si>
    <t>2417130</t>
  </si>
  <si>
    <t>7130</t>
  </si>
  <si>
    <t>Здійснення заходів із землеустрою</t>
  </si>
  <si>
    <t>Регіональна програма розвитку земельних відносин в Івано-Франківській області на 2021-2025 роки</t>
  </si>
  <si>
    <t>Регіональна цільова програма розвитку туризму в Івано-Франківській  області на 2022-2026 роки</t>
  </si>
  <si>
    <t>рішення обласної ради від 23.04.2021 № 148-6/2021</t>
  </si>
  <si>
    <t>рішення обласної ради від 23.12.2020 № 36-2/2020</t>
  </si>
  <si>
    <t>розпорядження облдержадміністрації від 23.10.2021 № 404</t>
  </si>
  <si>
    <t xml:space="preserve">рішення обласної ради від 12.11.2021 № 282-10/2021     </t>
  </si>
  <si>
    <t>Регіональна цільова програма розвитку міжнародного співробітництва та промоції Івано-Франківської області на 2022-2026 роки</t>
  </si>
  <si>
    <t xml:space="preserve">рішення обласної ради від 12.11.2021 № 281-10/2021     </t>
  </si>
  <si>
    <t>Інші заходи, пов`язані з економічною діяльністю</t>
  </si>
  <si>
    <t>Програма соціально-економічного та культурного розвитку області на 2022-2024 роки</t>
  </si>
  <si>
    <t>розпорядження облдержадміністрації від 24.09.2021 № 360</t>
  </si>
  <si>
    <t>Регіональна цільова програма розвитку малого та середнього підприємництва в Івано-Франківській області на 2022-2023 роки</t>
  </si>
  <si>
    <t xml:space="preserve">рішення обласної ради від 12.11.2021 № 280-10/2021     </t>
  </si>
  <si>
    <t>Комплексна цільова соціальна програма розвитку цивільного захисту Івано-Франківської області на 2022-2025 роки</t>
  </si>
  <si>
    <t>рішення обласної ради від 23.04.2021 № 147-6/2021</t>
  </si>
  <si>
    <t>Інші субвенції з місцевого бюджету</t>
  </si>
  <si>
    <t>Інші субвенції з місцевого бюджету (додаткові виплати ветеранам ОУН-УПА, поховання учасників бойових дій , пільги на медичне обслуговування громадян, які постраждали в наслідок Чорнобильської катастрофи)</t>
  </si>
  <si>
    <t>Комплексна програма розвитку агропромислового комплексу та сільських територій Івано-Франківської області на 2022-2025 роки</t>
  </si>
  <si>
    <t>рішення обласної ради від 23.12.2020 № 30-2/2020 (зі змінами)</t>
  </si>
  <si>
    <t>2418840</t>
  </si>
  <si>
    <t>2418841</t>
  </si>
  <si>
    <t>2418842</t>
  </si>
  <si>
    <t>2416084</t>
  </si>
  <si>
    <t>рішення обласної ради від 23.12.2020 № 33-2/2020</t>
  </si>
  <si>
    <t>рішення обласної ради від 23.12.2020 № 32-2/2020</t>
  </si>
  <si>
    <t>розпорядження облдержадміністрації від 11.11. 2021 № 442</t>
  </si>
  <si>
    <t>Управління спорту та молодіжної політики облдержадміністрації</t>
  </si>
  <si>
    <t>рішення обласної ради від 26.11.2021   № 284-10/2021</t>
  </si>
  <si>
    <t>Департамент освіти і науки облдержадміністрації</t>
  </si>
  <si>
    <t>Обласна програма підтримки сімей загиблих, постраждалих учасників Революції Гідності, учасників бойових дій, осіб, які перебувають чи перебували у складі добровольчих формувань, що утворилися для захисту незалежності, суверенітету та територіальної цілісності України, та інших громадян, які залучалися і брали безпосередню участь в антитерористичній операції в районах її проведення, чи у здійсненні заходів із забезпечення національної безпеки і оборони, відсічі і стримування збройної агресії Російської Федерації в Донецькій та Луганській областях, забезпеченні їх здійснення на 2022-2026 роки</t>
  </si>
  <si>
    <t xml:space="preserve">рішення обласної ради від 12.11.2021 № 274-10/2021 </t>
  </si>
  <si>
    <t>0210180</t>
  </si>
  <si>
    <t>0210000</t>
  </si>
  <si>
    <t>Програма приватизації майна спільної власності територіальних громад сіл, селищ, міст області на 2021-2025 роки</t>
  </si>
  <si>
    <t>рішення обласної ради від 19.02.2021  № 84-4/2021</t>
  </si>
  <si>
    <t>Обласна цільова соціальна програма розвитку фізичної культури та спорту на 2022-2026 роки</t>
  </si>
  <si>
    <t>Програма розвитку та фінансової підтримки комунальних некомерційних підприємств охорони здоровя Івано-Франківської обласної ради на 2022-2025 роки</t>
  </si>
  <si>
    <t>Додаток 7</t>
  </si>
</sst>
</file>

<file path=xl/styles.xml><?xml version="1.0" encoding="utf-8"?>
<styleSheet xmlns="http://schemas.openxmlformats.org/spreadsheetml/2006/main">
  <fonts count="19">
    <font>
      <sz val="10"/>
      <name val="Arial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8" fillId="6" borderId="0" applyNumberFormat="0" applyBorder="0" applyAlignment="0" applyProtection="0"/>
  </cellStyleXfs>
  <cellXfs count="130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 applyFill="1"/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/>
    <xf numFmtId="49" fontId="5" fillId="0" borderId="0" xfId="0" applyNumberFormat="1" applyFont="1"/>
    <xf numFmtId="49" fontId="2" fillId="0" borderId="0" xfId="0" applyNumberFormat="1" applyFont="1" applyFill="1"/>
    <xf numFmtId="49" fontId="5" fillId="0" borderId="0" xfId="0" applyNumberFormat="1" applyFont="1" applyFill="1"/>
    <xf numFmtId="0" fontId="7" fillId="0" borderId="0" xfId="0" applyFont="1" applyFill="1"/>
    <xf numFmtId="0" fontId="7" fillId="0" borderId="0" xfId="0" applyFont="1"/>
    <xf numFmtId="0" fontId="4" fillId="0" borderId="0" xfId="1" applyFont="1" applyAlignment="1">
      <alignment horizontal="left" wrapText="1"/>
    </xf>
    <xf numFmtId="49" fontId="4" fillId="0" borderId="0" xfId="0" applyNumberFormat="1" applyFont="1" applyFill="1"/>
    <xf numFmtId="49" fontId="4" fillId="0" borderId="0" xfId="0" applyNumberFormat="1" applyFont="1"/>
    <xf numFmtId="49" fontId="11" fillId="0" borderId="0" xfId="0" applyNumberFormat="1" applyFont="1" applyFill="1"/>
    <xf numFmtId="49" fontId="11" fillId="0" borderId="0" xfId="0" applyNumberFormat="1" applyFont="1"/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12" fillId="0" borderId="0" xfId="0" applyFont="1" applyFill="1"/>
    <xf numFmtId="49" fontId="4" fillId="2" borderId="1" xfId="0" applyNumberFormat="1" applyFont="1" applyFill="1" applyBorder="1" applyAlignment="1">
      <alignment horizontal="center" wrapText="1"/>
    </xf>
    <xf numFmtId="0" fontId="13" fillId="0" borderId="0" xfId="0" applyFont="1" applyFill="1"/>
    <xf numFmtId="49" fontId="14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6" fillId="2" borderId="0" xfId="0" applyFont="1" applyFill="1"/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7" fillId="2" borderId="0" xfId="0" applyFont="1" applyFill="1"/>
    <xf numFmtId="0" fontId="9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 applyFill="1"/>
    <xf numFmtId="0" fontId="10" fillId="0" borderId="0" xfId="0" applyFont="1" applyFill="1" applyAlignment="1"/>
    <xf numFmtId="0" fontId="10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4" fontId="10" fillId="0" borderId="0" xfId="0" applyNumberFormat="1" applyFont="1" applyFill="1"/>
    <xf numFmtId="0" fontId="9" fillId="0" borderId="0" xfId="1" applyFont="1" applyAlignment="1">
      <alignment horizontal="left" wrapText="1"/>
    </xf>
    <xf numFmtId="0" fontId="15" fillId="0" borderId="0" xfId="0" applyFont="1"/>
    <xf numFmtId="0" fontId="16" fillId="0" borderId="0" xfId="0" applyFont="1" applyFill="1"/>
    <xf numFmtId="0" fontId="2" fillId="2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 wrapText="1"/>
    </xf>
    <xf numFmtId="0" fontId="8" fillId="0" borderId="0" xfId="1" applyFont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/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wrapText="1"/>
    </xf>
    <xf numFmtId="3" fontId="9" fillId="0" borderId="1" xfId="0" applyNumberFormat="1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49" fontId="10" fillId="5" borderId="1" xfId="0" applyNumberFormat="1" applyFont="1" applyFill="1" applyBorder="1" applyAlignment="1">
      <alignment horizontal="left" vertical="center" wrapText="1"/>
    </xf>
    <xf numFmtId="3" fontId="7" fillId="0" borderId="0" xfId="0" applyNumberFormat="1" applyFont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/>
    </xf>
    <xf numFmtId="49" fontId="10" fillId="4" borderId="1" xfId="0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3" fontId="9" fillId="4" borderId="1" xfId="0" applyNumberFormat="1" applyFont="1" applyFill="1" applyBorder="1" applyAlignment="1">
      <alignment horizontal="center" wrapText="1"/>
    </xf>
    <xf numFmtId="3" fontId="10" fillId="4" borderId="1" xfId="0" applyNumberFormat="1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 horizontal="center" wrapText="1"/>
    </xf>
    <xf numFmtId="3" fontId="9" fillId="3" borderId="1" xfId="0" applyNumberFormat="1" applyFont="1" applyFill="1" applyBorder="1" applyAlignment="1">
      <alignment horizontal="center" wrapText="1"/>
    </xf>
    <xf numFmtId="0" fontId="2" fillId="0" borderId="0" xfId="0" applyNumberFormat="1" applyFont="1"/>
    <xf numFmtId="49" fontId="10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9" fillId="6" borderId="5" xfId="2" applyFont="1" applyBorder="1" applyAlignment="1">
      <alignment horizontal="center" vertical="center" wrapText="1"/>
    </xf>
    <xf numFmtId="0" fontId="9" fillId="6" borderId="6" xfId="2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0" borderId="0" xfId="1" applyFont="1" applyAlignment="1">
      <alignment horizontal="left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1" xfId="0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</cellXfs>
  <cellStyles count="3">
    <cellStyle name="Добре" xfId="2" builtinId="26"/>
    <cellStyle name="Звичайний" xfId="0" builtinId="0"/>
    <cellStyle name="Обычный_Додатки до сесії останні" xfId="1"/>
  </cellStyles>
  <dxfs count="0"/>
  <tableStyles count="0" defaultTableStyle="TableStyleMedium9" defaultPivotStyle="PivotStyleLight16"/>
  <colors>
    <mruColors>
      <color rgb="FFAFDC7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tabSelected="1" view="pageBreakPreview" topLeftCell="A4" zoomScale="75" zoomScaleNormal="75" zoomScaleSheetLayoutView="100" workbookViewId="0">
      <pane ySplit="7" topLeftCell="A11" activePane="bottomLeft" state="frozen"/>
      <selection activeCell="A4" sqref="A4"/>
      <selection pane="bottomLeft" activeCell="E14" sqref="E14"/>
    </sheetView>
  </sheetViews>
  <sheetFormatPr defaultRowHeight="18"/>
  <cols>
    <col min="1" max="1" width="18.7109375" style="14" customWidth="1"/>
    <col min="2" max="2" width="17.5703125" style="8" customWidth="1"/>
    <col min="3" max="3" width="17.140625" style="15" customWidth="1"/>
    <col min="4" max="4" width="50.85546875" style="6" customWidth="1"/>
    <col min="5" max="5" width="73" style="2" customWidth="1"/>
    <col min="6" max="6" width="26.140625" style="2" customWidth="1"/>
    <col min="7" max="7" width="21.5703125" style="38" customWidth="1"/>
    <col min="8" max="8" width="16.5703125" style="39" customWidth="1"/>
    <col min="9" max="9" width="17.85546875" style="39" customWidth="1"/>
    <col min="10" max="10" width="16.5703125" style="39" customWidth="1"/>
    <col min="11" max="11" width="18.28515625" style="10" customWidth="1"/>
    <col min="12" max="12" width="12.7109375" style="10" bestFit="1" customWidth="1"/>
    <col min="13" max="13" width="13.7109375" style="10" customWidth="1"/>
    <col min="14" max="14" width="12.7109375" style="10" bestFit="1" customWidth="1"/>
    <col min="15" max="15" width="14.42578125" style="10" bestFit="1" customWidth="1"/>
    <col min="16" max="16384" width="9.140625" style="10"/>
  </cols>
  <sheetData>
    <row r="1" spans="1:11" ht="20.25">
      <c r="A1" s="12"/>
      <c r="B1" s="7"/>
      <c r="C1" s="13"/>
      <c r="D1" s="5"/>
      <c r="E1" s="1"/>
      <c r="F1" s="1"/>
      <c r="G1" s="31"/>
      <c r="H1" s="32"/>
      <c r="I1" s="123" t="s">
        <v>281</v>
      </c>
      <c r="J1" s="124"/>
    </row>
    <row r="2" spans="1:11" ht="21" customHeight="1">
      <c r="A2" s="12"/>
      <c r="B2" s="7"/>
      <c r="C2" s="13"/>
      <c r="D2" s="5"/>
      <c r="E2" s="1"/>
      <c r="F2" s="1"/>
      <c r="G2" s="31"/>
      <c r="H2" s="33" t="s">
        <v>0</v>
      </c>
      <c r="I2" s="125" t="s">
        <v>162</v>
      </c>
      <c r="J2" s="126"/>
    </row>
    <row r="3" spans="1:11" ht="19.5" customHeight="1">
      <c r="A3" s="12"/>
      <c r="B3" s="7"/>
      <c r="C3" s="13"/>
      <c r="D3" s="5"/>
      <c r="E3" s="1"/>
      <c r="F3" s="1"/>
      <c r="G3" s="31"/>
      <c r="H3" s="33" t="s">
        <v>1</v>
      </c>
      <c r="I3" s="123" t="s">
        <v>5</v>
      </c>
      <c r="J3" s="124"/>
    </row>
    <row r="4" spans="1:11" ht="18" customHeight="1">
      <c r="A4" s="12"/>
      <c r="B4" s="7"/>
      <c r="C4" s="13"/>
      <c r="D4" s="5"/>
      <c r="E4" s="1"/>
      <c r="F4" s="1"/>
      <c r="G4" s="31"/>
      <c r="H4" s="32"/>
      <c r="I4" s="32"/>
      <c r="J4" s="32"/>
    </row>
    <row r="5" spans="1:11" ht="18.75" customHeight="1">
      <c r="A5" s="128" t="s">
        <v>214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11" ht="11.4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7" spans="1:11" ht="16.5" customHeight="1">
      <c r="A7" s="12"/>
      <c r="B7" s="7"/>
      <c r="C7" s="13"/>
      <c r="D7" s="5"/>
      <c r="E7" s="1"/>
      <c r="F7" s="1"/>
      <c r="G7" s="31"/>
      <c r="H7" s="34"/>
      <c r="I7" s="34"/>
      <c r="J7" s="28" t="s">
        <v>24</v>
      </c>
    </row>
    <row r="8" spans="1:11" ht="16.5" customHeight="1">
      <c r="A8" s="122" t="s">
        <v>15</v>
      </c>
      <c r="B8" s="122" t="s">
        <v>16</v>
      </c>
      <c r="C8" s="122" t="s">
        <v>17</v>
      </c>
      <c r="D8" s="98" t="s">
        <v>18</v>
      </c>
      <c r="E8" s="58" t="s">
        <v>19</v>
      </c>
      <c r="F8" s="98" t="s">
        <v>20</v>
      </c>
      <c r="G8" s="93" t="s">
        <v>21</v>
      </c>
      <c r="H8" s="93" t="s">
        <v>2</v>
      </c>
      <c r="I8" s="127" t="s">
        <v>3</v>
      </c>
      <c r="J8" s="127"/>
    </row>
    <row r="9" spans="1:11" ht="102" customHeight="1">
      <c r="A9" s="122"/>
      <c r="B9" s="122"/>
      <c r="C9" s="122"/>
      <c r="D9" s="98"/>
      <c r="E9" s="58"/>
      <c r="F9" s="98"/>
      <c r="G9" s="93"/>
      <c r="H9" s="93"/>
      <c r="I9" s="77" t="s">
        <v>22</v>
      </c>
      <c r="J9" s="35" t="s">
        <v>23</v>
      </c>
    </row>
    <row r="10" spans="1:11" ht="18" customHeight="1">
      <c r="A10" s="72" t="s">
        <v>25</v>
      </c>
      <c r="B10" s="72" t="s">
        <v>26</v>
      </c>
      <c r="C10" s="72" t="s">
        <v>27</v>
      </c>
      <c r="D10" s="4">
        <v>4</v>
      </c>
      <c r="E10" s="4">
        <v>5</v>
      </c>
      <c r="F10" s="73">
        <v>6</v>
      </c>
      <c r="G10" s="77">
        <v>7</v>
      </c>
      <c r="H10" s="77">
        <v>8</v>
      </c>
      <c r="I10" s="77">
        <v>9</v>
      </c>
      <c r="J10" s="35">
        <v>10</v>
      </c>
    </row>
    <row r="11" spans="1:11" s="27" customFormat="1" ht="28.5" customHeight="1">
      <c r="A11" s="20" t="s">
        <v>150</v>
      </c>
      <c r="B11" s="23"/>
      <c r="C11" s="25"/>
      <c r="D11" s="94" t="s">
        <v>148</v>
      </c>
      <c r="E11" s="94"/>
      <c r="F11" s="40"/>
      <c r="G11" s="61">
        <f>SUM(G12+G14+G15+G13)</f>
        <v>66831000</v>
      </c>
      <c r="H11" s="61">
        <f>SUM(H12+H14+H15+H13)</f>
        <v>65611000</v>
      </c>
      <c r="I11" s="61">
        <f>SUM(I12+I14+I15+I13)</f>
        <v>1220000</v>
      </c>
      <c r="J11" s="61">
        <f>SUM(J12+J14+J15+J13)</f>
        <v>920000</v>
      </c>
    </row>
    <row r="12" spans="1:11" s="3" customFormat="1" ht="54" customHeight="1">
      <c r="A12" s="45" t="s">
        <v>153</v>
      </c>
      <c r="B12" s="43" t="s">
        <v>62</v>
      </c>
      <c r="C12" s="44" t="s">
        <v>63</v>
      </c>
      <c r="D12" s="105" t="s">
        <v>64</v>
      </c>
      <c r="E12" s="68" t="s">
        <v>231</v>
      </c>
      <c r="F12" s="69" t="s">
        <v>232</v>
      </c>
      <c r="G12" s="57">
        <f>H12+I12</f>
        <v>14730000</v>
      </c>
      <c r="H12" s="57">
        <v>14730000</v>
      </c>
      <c r="I12" s="58"/>
      <c r="J12" s="58"/>
    </row>
    <row r="13" spans="1:11" s="3" customFormat="1" ht="47.25" customHeight="1">
      <c r="A13" s="45" t="s">
        <v>153</v>
      </c>
      <c r="B13" s="43" t="s">
        <v>62</v>
      </c>
      <c r="C13" s="44" t="s">
        <v>63</v>
      </c>
      <c r="D13" s="105"/>
      <c r="E13" s="68" t="s">
        <v>149</v>
      </c>
      <c r="F13" s="69" t="s">
        <v>171</v>
      </c>
      <c r="G13" s="57">
        <f>H13+I13</f>
        <v>920000</v>
      </c>
      <c r="H13" s="58"/>
      <c r="I13" s="58">
        <v>920000</v>
      </c>
      <c r="J13" s="58">
        <v>920000</v>
      </c>
    </row>
    <row r="14" spans="1:11" s="3" customFormat="1" ht="55.5" customHeight="1">
      <c r="A14" s="45" t="s">
        <v>152</v>
      </c>
      <c r="B14" s="43" t="s">
        <v>145</v>
      </c>
      <c r="C14" s="44" t="s">
        <v>146</v>
      </c>
      <c r="D14" s="68" t="s">
        <v>147</v>
      </c>
      <c r="E14" s="68" t="s">
        <v>231</v>
      </c>
      <c r="F14" s="69" t="s">
        <v>232</v>
      </c>
      <c r="G14" s="57">
        <f>H14+I14</f>
        <v>125000</v>
      </c>
      <c r="H14" s="58">
        <v>125000</v>
      </c>
      <c r="I14" s="58"/>
      <c r="J14" s="58"/>
    </row>
    <row r="15" spans="1:11" s="3" customFormat="1" ht="37.5">
      <c r="A15" s="45" t="s">
        <v>151</v>
      </c>
      <c r="B15" s="43" t="s">
        <v>142</v>
      </c>
      <c r="C15" s="44" t="s">
        <v>143</v>
      </c>
      <c r="D15" s="78" t="s">
        <v>144</v>
      </c>
      <c r="E15" s="68"/>
      <c r="F15" s="79"/>
      <c r="G15" s="57">
        <f>SUM(G16:G23)</f>
        <v>51056000</v>
      </c>
      <c r="H15" s="57">
        <f>SUM(H16:H23)</f>
        <v>50756000</v>
      </c>
      <c r="I15" s="57">
        <f>SUM(I16:I23)</f>
        <v>300000</v>
      </c>
      <c r="J15" s="57">
        <f>SUM(J16:J23)</f>
        <v>0</v>
      </c>
    </row>
    <row r="16" spans="1:11" s="3" customFormat="1" ht="47.25">
      <c r="A16" s="45" t="s">
        <v>151</v>
      </c>
      <c r="B16" s="43" t="s">
        <v>142</v>
      </c>
      <c r="C16" s="44" t="s">
        <v>143</v>
      </c>
      <c r="D16" s="68" t="s">
        <v>144</v>
      </c>
      <c r="E16" s="68" t="s">
        <v>231</v>
      </c>
      <c r="F16" s="69" t="s">
        <v>232</v>
      </c>
      <c r="G16" s="57">
        <f>H16+I16</f>
        <v>13095000</v>
      </c>
      <c r="H16" s="58">
        <v>13095000</v>
      </c>
      <c r="I16" s="58"/>
      <c r="J16" s="58"/>
    </row>
    <row r="17" spans="1:10" s="9" customFormat="1" ht="47.25">
      <c r="A17" s="45" t="s">
        <v>151</v>
      </c>
      <c r="B17" s="43" t="s">
        <v>142</v>
      </c>
      <c r="C17" s="45" t="s">
        <v>143</v>
      </c>
      <c r="D17" s="70" t="s">
        <v>144</v>
      </c>
      <c r="E17" s="68" t="s">
        <v>224</v>
      </c>
      <c r="F17" s="69" t="s">
        <v>225</v>
      </c>
      <c r="G17" s="57">
        <f t="shared" ref="G17:G23" si="0">H17+I17</f>
        <v>6137000</v>
      </c>
      <c r="H17" s="60">
        <v>5837000</v>
      </c>
      <c r="I17" s="58">
        <v>300000</v>
      </c>
      <c r="J17" s="58"/>
    </row>
    <row r="18" spans="1:10" s="9" customFormat="1" ht="57.75" customHeight="1">
      <c r="A18" s="45" t="s">
        <v>151</v>
      </c>
      <c r="B18" s="43" t="s">
        <v>142</v>
      </c>
      <c r="C18" s="45" t="s">
        <v>143</v>
      </c>
      <c r="D18" s="70" t="s">
        <v>144</v>
      </c>
      <c r="E18" s="68" t="s">
        <v>223</v>
      </c>
      <c r="F18" s="69" t="s">
        <v>226</v>
      </c>
      <c r="G18" s="57">
        <f t="shared" si="0"/>
        <v>2400000</v>
      </c>
      <c r="H18" s="60">
        <v>2400000</v>
      </c>
      <c r="I18" s="58"/>
      <c r="J18" s="58"/>
    </row>
    <row r="19" spans="1:10" s="9" customFormat="1" ht="80.25" customHeight="1">
      <c r="A19" s="45"/>
      <c r="B19" s="43" t="s">
        <v>142</v>
      </c>
      <c r="C19" s="45" t="s">
        <v>143</v>
      </c>
      <c r="D19" s="70" t="s">
        <v>144</v>
      </c>
      <c r="E19" s="68" t="s">
        <v>202</v>
      </c>
      <c r="F19" s="69" t="s">
        <v>203</v>
      </c>
      <c r="G19" s="57">
        <f t="shared" si="0"/>
        <v>2049000</v>
      </c>
      <c r="H19" s="60">
        <v>2049000</v>
      </c>
      <c r="I19" s="58"/>
      <c r="J19" s="58"/>
    </row>
    <row r="20" spans="1:10" s="9" customFormat="1" ht="75">
      <c r="A20" s="45" t="s">
        <v>151</v>
      </c>
      <c r="B20" s="43" t="s">
        <v>142</v>
      </c>
      <c r="C20" s="45" t="s">
        <v>143</v>
      </c>
      <c r="D20" s="70" t="s">
        <v>144</v>
      </c>
      <c r="E20" s="68" t="s">
        <v>168</v>
      </c>
      <c r="F20" s="69" t="s">
        <v>170</v>
      </c>
      <c r="G20" s="57">
        <f t="shared" si="0"/>
        <v>1500000</v>
      </c>
      <c r="H20" s="60">
        <v>1500000</v>
      </c>
      <c r="I20" s="58"/>
      <c r="J20" s="58"/>
    </row>
    <row r="21" spans="1:10" s="9" customFormat="1" ht="71.25" customHeight="1">
      <c r="A21" s="45" t="s">
        <v>151</v>
      </c>
      <c r="B21" s="43" t="s">
        <v>142</v>
      </c>
      <c r="C21" s="43" t="s">
        <v>143</v>
      </c>
      <c r="D21" s="70" t="s">
        <v>144</v>
      </c>
      <c r="E21" s="68" t="s">
        <v>167</v>
      </c>
      <c r="F21" s="69" t="s">
        <v>209</v>
      </c>
      <c r="G21" s="57">
        <f t="shared" si="0"/>
        <v>23300000</v>
      </c>
      <c r="H21" s="60">
        <v>23300000</v>
      </c>
      <c r="I21" s="58"/>
      <c r="J21" s="58"/>
    </row>
    <row r="22" spans="1:10" s="3" customFormat="1" ht="55.5" customHeight="1">
      <c r="A22" s="45" t="s">
        <v>151</v>
      </c>
      <c r="B22" s="43" t="s">
        <v>142</v>
      </c>
      <c r="C22" s="44" t="s">
        <v>143</v>
      </c>
      <c r="D22" s="68" t="s">
        <v>144</v>
      </c>
      <c r="E22" s="68" t="s">
        <v>227</v>
      </c>
      <c r="F22" s="69" t="s">
        <v>228</v>
      </c>
      <c r="G22" s="57">
        <f t="shared" si="0"/>
        <v>2380000</v>
      </c>
      <c r="H22" s="58">
        <v>2380000</v>
      </c>
      <c r="I22" s="58"/>
      <c r="J22" s="58"/>
    </row>
    <row r="23" spans="1:10" s="3" customFormat="1" ht="48.75" customHeight="1">
      <c r="A23" s="45" t="s">
        <v>151</v>
      </c>
      <c r="B23" s="43" t="s">
        <v>142</v>
      </c>
      <c r="C23" s="44" t="s">
        <v>143</v>
      </c>
      <c r="D23" s="68" t="s">
        <v>144</v>
      </c>
      <c r="E23" s="68" t="s">
        <v>277</v>
      </c>
      <c r="F23" s="69" t="s">
        <v>278</v>
      </c>
      <c r="G23" s="57">
        <f t="shared" si="0"/>
        <v>195000</v>
      </c>
      <c r="H23" s="58">
        <v>195000</v>
      </c>
      <c r="I23" s="58"/>
      <c r="J23" s="58"/>
    </row>
    <row r="24" spans="1:10" s="24" customFormat="1" ht="27.75" customHeight="1">
      <c r="A24" s="20" t="s">
        <v>276</v>
      </c>
      <c r="B24" s="23"/>
      <c r="C24" s="26"/>
      <c r="D24" s="106" t="s">
        <v>163</v>
      </c>
      <c r="E24" s="107"/>
      <c r="F24" s="18"/>
      <c r="G24" s="61">
        <f>G25</f>
        <v>10100000</v>
      </c>
      <c r="H24" s="61">
        <f>H25</f>
        <v>10000000</v>
      </c>
      <c r="I24" s="61">
        <f>I25</f>
        <v>100000</v>
      </c>
      <c r="J24" s="61">
        <f>J25</f>
        <v>0</v>
      </c>
    </row>
    <row r="25" spans="1:10" s="9" customFormat="1" ht="81" customHeight="1">
      <c r="A25" s="45" t="s">
        <v>275</v>
      </c>
      <c r="B25" s="43" t="s">
        <v>142</v>
      </c>
      <c r="C25" s="45" t="s">
        <v>143</v>
      </c>
      <c r="D25" s="70" t="s">
        <v>144</v>
      </c>
      <c r="E25" s="68" t="s">
        <v>166</v>
      </c>
      <c r="F25" s="69" t="s">
        <v>181</v>
      </c>
      <c r="G25" s="57">
        <f>H25+I25</f>
        <v>10100000</v>
      </c>
      <c r="H25" s="58">
        <v>10000000</v>
      </c>
      <c r="I25" s="58">
        <v>100000</v>
      </c>
      <c r="J25" s="58">
        <v>0</v>
      </c>
    </row>
    <row r="26" spans="1:10" s="19" customFormat="1" ht="34.5" customHeight="1">
      <c r="A26" s="17" t="s">
        <v>192</v>
      </c>
      <c r="B26" s="17"/>
      <c r="C26" s="17"/>
      <c r="D26" s="96" t="s">
        <v>272</v>
      </c>
      <c r="E26" s="96"/>
      <c r="F26" s="18"/>
      <c r="G26" s="61">
        <f>G27</f>
        <v>2879000</v>
      </c>
      <c r="H26" s="61">
        <f t="shared" ref="H26:J26" si="1">H27</f>
        <v>2879000</v>
      </c>
      <c r="I26" s="61">
        <f t="shared" si="1"/>
        <v>0</v>
      </c>
      <c r="J26" s="61">
        <f t="shared" si="1"/>
        <v>0</v>
      </c>
    </row>
    <row r="27" spans="1:10" s="9" customFormat="1" ht="21.75" customHeight="1">
      <c r="A27" s="43" t="s">
        <v>212</v>
      </c>
      <c r="B27" s="43" t="s">
        <v>213</v>
      </c>
      <c r="C27" s="43" t="s">
        <v>65</v>
      </c>
      <c r="D27" s="80" t="s">
        <v>66</v>
      </c>
      <c r="E27" s="76"/>
      <c r="F27" s="75"/>
      <c r="G27" s="57">
        <f>G28+G29</f>
        <v>2879000</v>
      </c>
      <c r="H27" s="57">
        <f>H28+H29</f>
        <v>2879000</v>
      </c>
      <c r="I27" s="57">
        <f t="shared" ref="I27:J27" si="2">I28+I29</f>
        <v>0</v>
      </c>
      <c r="J27" s="57">
        <f t="shared" si="2"/>
        <v>0</v>
      </c>
    </row>
    <row r="28" spans="1:10" s="9" customFormat="1" ht="57.75" customHeight="1">
      <c r="A28" s="43" t="s">
        <v>212</v>
      </c>
      <c r="B28" s="43" t="s">
        <v>213</v>
      </c>
      <c r="C28" s="43" t="s">
        <v>65</v>
      </c>
      <c r="D28" s="74" t="s">
        <v>66</v>
      </c>
      <c r="E28" s="76" t="s">
        <v>67</v>
      </c>
      <c r="F28" s="91" t="s">
        <v>211</v>
      </c>
      <c r="G28" s="57">
        <f t="shared" ref="G28:G29" si="3">H28+I28</f>
        <v>2729100</v>
      </c>
      <c r="H28" s="58">
        <v>2729100</v>
      </c>
      <c r="I28" s="58"/>
      <c r="J28" s="58"/>
    </row>
    <row r="29" spans="1:10" s="3" customFormat="1" ht="208.15" customHeight="1">
      <c r="A29" s="43" t="s">
        <v>212</v>
      </c>
      <c r="B29" s="43" t="s">
        <v>213</v>
      </c>
      <c r="C29" s="44" t="s">
        <v>65</v>
      </c>
      <c r="D29" s="76" t="s">
        <v>66</v>
      </c>
      <c r="E29" s="76" t="s">
        <v>273</v>
      </c>
      <c r="F29" s="75" t="s">
        <v>274</v>
      </c>
      <c r="G29" s="57">
        <f t="shared" si="3"/>
        <v>149900</v>
      </c>
      <c r="H29" s="58">
        <v>149900</v>
      </c>
      <c r="I29" s="58"/>
      <c r="J29" s="58"/>
    </row>
    <row r="30" spans="1:10" s="19" customFormat="1" ht="33" customHeight="1">
      <c r="A30" s="17" t="s">
        <v>33</v>
      </c>
      <c r="B30" s="17"/>
      <c r="C30" s="17"/>
      <c r="D30" s="95" t="s">
        <v>270</v>
      </c>
      <c r="E30" s="95"/>
      <c r="F30" s="18"/>
      <c r="G30" s="61">
        <f>SUM(G31+G32+G33)</f>
        <v>8114500</v>
      </c>
      <c r="H30" s="61">
        <f>SUM(H33)</f>
        <v>8114500</v>
      </c>
      <c r="I30" s="61">
        <f>SUM(I31+I32+I33)</f>
        <v>0</v>
      </c>
      <c r="J30" s="61">
        <f>SUM(J31+J32+J33)</f>
        <v>0</v>
      </c>
    </row>
    <row r="31" spans="1:10" s="9" customFormat="1" ht="78" hidden="1" customHeight="1">
      <c r="A31" s="43"/>
      <c r="B31" s="43"/>
      <c r="C31" s="43"/>
      <c r="D31" s="74"/>
      <c r="E31" s="102" t="s">
        <v>279</v>
      </c>
      <c r="F31" s="108" t="s">
        <v>271</v>
      </c>
      <c r="G31" s="57">
        <f>H31+I31</f>
        <v>0</v>
      </c>
      <c r="H31" s="60"/>
      <c r="I31" s="58"/>
      <c r="J31" s="58"/>
    </row>
    <row r="32" spans="1:10" s="9" customFormat="1" ht="78" hidden="1" customHeight="1">
      <c r="A32" s="43"/>
      <c r="B32" s="43"/>
      <c r="C32" s="43"/>
      <c r="D32" s="74"/>
      <c r="E32" s="103"/>
      <c r="F32" s="109"/>
      <c r="G32" s="57">
        <f>H32+I32</f>
        <v>0</v>
      </c>
      <c r="H32" s="60"/>
      <c r="I32" s="58"/>
      <c r="J32" s="58"/>
    </row>
    <row r="33" spans="1:10" s="9" customFormat="1" ht="79.5" customHeight="1">
      <c r="A33" s="43" t="s">
        <v>34</v>
      </c>
      <c r="B33" s="43" t="s">
        <v>35</v>
      </c>
      <c r="C33" s="43" t="s">
        <v>36</v>
      </c>
      <c r="D33" s="74" t="s">
        <v>204</v>
      </c>
      <c r="E33" s="104"/>
      <c r="F33" s="110"/>
      <c r="G33" s="57">
        <f>H33+I33</f>
        <v>8114500</v>
      </c>
      <c r="H33" s="60">
        <v>8114500</v>
      </c>
      <c r="I33" s="58"/>
      <c r="J33" s="58"/>
    </row>
    <row r="34" spans="1:10" s="21" customFormat="1" ht="37.5" customHeight="1">
      <c r="A34" s="17" t="s">
        <v>54</v>
      </c>
      <c r="B34" s="17"/>
      <c r="C34" s="16"/>
      <c r="D34" s="96" t="s">
        <v>58</v>
      </c>
      <c r="E34" s="96"/>
      <c r="F34" s="18"/>
      <c r="G34" s="61">
        <f>SUM(G35:G40)</f>
        <v>52426900</v>
      </c>
      <c r="H34" s="61">
        <f>SUM(H35:H40)</f>
        <v>52426900</v>
      </c>
      <c r="I34" s="61">
        <f>SUM(I35:I40)</f>
        <v>0</v>
      </c>
      <c r="J34" s="61">
        <f>SUM(J35:J40)</f>
        <v>0</v>
      </c>
    </row>
    <row r="35" spans="1:10" s="3" customFormat="1" ht="70.5" customHeight="1">
      <c r="A35" s="43" t="s">
        <v>51</v>
      </c>
      <c r="B35" s="44">
        <v>2152</v>
      </c>
      <c r="C35" s="45" t="s">
        <v>52</v>
      </c>
      <c r="D35" s="74" t="s">
        <v>53</v>
      </c>
      <c r="E35" s="76" t="s">
        <v>200</v>
      </c>
      <c r="F35" s="75" t="s">
        <v>267</v>
      </c>
      <c r="G35" s="57">
        <f t="shared" ref="G35:G40" si="4">H35+I35</f>
        <v>9262700</v>
      </c>
      <c r="H35" s="58">
        <v>9262700</v>
      </c>
      <c r="I35" s="58"/>
      <c r="J35" s="58"/>
    </row>
    <row r="36" spans="1:10" s="9" customFormat="1" ht="74.25" customHeight="1">
      <c r="A36" s="43" t="s">
        <v>51</v>
      </c>
      <c r="B36" s="43" t="s">
        <v>49</v>
      </c>
      <c r="C36" s="45" t="s">
        <v>52</v>
      </c>
      <c r="D36" s="74" t="s">
        <v>53</v>
      </c>
      <c r="E36" s="76" t="s">
        <v>201</v>
      </c>
      <c r="F36" s="75" t="s">
        <v>268</v>
      </c>
      <c r="G36" s="57">
        <f t="shared" si="4"/>
        <v>250000</v>
      </c>
      <c r="H36" s="60">
        <v>250000</v>
      </c>
      <c r="I36" s="58"/>
      <c r="J36" s="58"/>
    </row>
    <row r="37" spans="1:10" s="3" customFormat="1" ht="214.5" customHeight="1">
      <c r="A37" s="43" t="s">
        <v>51</v>
      </c>
      <c r="B37" s="44">
        <v>2152</v>
      </c>
      <c r="C37" s="45" t="s">
        <v>52</v>
      </c>
      <c r="D37" s="74" t="s">
        <v>53</v>
      </c>
      <c r="E37" s="76" t="s">
        <v>235</v>
      </c>
      <c r="F37" s="75" t="s">
        <v>229</v>
      </c>
      <c r="G37" s="57">
        <f t="shared" si="4"/>
        <v>1600000</v>
      </c>
      <c r="H37" s="58">
        <v>1600000</v>
      </c>
      <c r="I37" s="58"/>
      <c r="J37" s="58"/>
    </row>
    <row r="38" spans="1:10" s="9" customFormat="1" ht="72.75" customHeight="1">
      <c r="A38" s="43" t="s">
        <v>51</v>
      </c>
      <c r="B38" s="43" t="s">
        <v>49</v>
      </c>
      <c r="C38" s="45" t="s">
        <v>52</v>
      </c>
      <c r="D38" s="74" t="s">
        <v>53</v>
      </c>
      <c r="E38" s="90" t="s">
        <v>280</v>
      </c>
      <c r="F38" s="75" t="s">
        <v>269</v>
      </c>
      <c r="G38" s="57">
        <f t="shared" si="4"/>
        <v>41314200</v>
      </c>
      <c r="H38" s="58">
        <v>41314200</v>
      </c>
      <c r="I38" s="58"/>
      <c r="J38" s="58"/>
    </row>
    <row r="39" spans="1:10" s="9" customFormat="1" ht="78.75" hidden="1" customHeight="1">
      <c r="A39" s="43" t="s">
        <v>51</v>
      </c>
      <c r="B39" s="43" t="s">
        <v>49</v>
      </c>
      <c r="C39" s="45" t="s">
        <v>52</v>
      </c>
      <c r="D39" s="74" t="s">
        <v>53</v>
      </c>
      <c r="E39" s="76" t="s">
        <v>50</v>
      </c>
      <c r="F39" s="75" t="s">
        <v>69</v>
      </c>
      <c r="G39" s="57">
        <f t="shared" si="4"/>
        <v>0</v>
      </c>
      <c r="H39" s="58"/>
      <c r="I39" s="58"/>
      <c r="J39" s="58"/>
    </row>
    <row r="40" spans="1:10" s="9" customFormat="1" ht="78.75" hidden="1" customHeight="1">
      <c r="A40" s="43"/>
      <c r="B40" s="43" t="s">
        <v>49</v>
      </c>
      <c r="C40" s="45" t="s">
        <v>52</v>
      </c>
      <c r="D40" s="74" t="s">
        <v>53</v>
      </c>
      <c r="E40" s="76" t="s">
        <v>68</v>
      </c>
      <c r="F40" s="75" t="s">
        <v>70</v>
      </c>
      <c r="G40" s="57">
        <f t="shared" si="4"/>
        <v>0</v>
      </c>
      <c r="H40" s="58"/>
      <c r="I40" s="58"/>
      <c r="J40" s="58"/>
    </row>
    <row r="41" spans="1:10" s="19" customFormat="1" ht="35.25" hidden="1" customHeight="1">
      <c r="A41" s="52" t="s">
        <v>37</v>
      </c>
      <c r="B41" s="52"/>
      <c r="C41" s="53"/>
      <c r="D41" s="97" t="s">
        <v>55</v>
      </c>
      <c r="E41" s="97"/>
      <c r="F41" s="54"/>
      <c r="G41" s="57">
        <f>SUM(G42)</f>
        <v>0</v>
      </c>
      <c r="H41" s="57">
        <f>SUM(H42)</f>
        <v>0</v>
      </c>
      <c r="I41" s="57">
        <f>SUM(I42)</f>
        <v>0</v>
      </c>
      <c r="J41" s="57">
        <f>SUM(J42)</f>
        <v>0</v>
      </c>
    </row>
    <row r="42" spans="1:10" s="9" customFormat="1" ht="96" hidden="1" customHeight="1">
      <c r="A42" s="43" t="s">
        <v>38</v>
      </c>
      <c r="B42" s="43" t="s">
        <v>39</v>
      </c>
      <c r="C42" s="43" t="s">
        <v>40</v>
      </c>
      <c r="D42" s="74" t="s">
        <v>41</v>
      </c>
      <c r="E42" s="76" t="s">
        <v>42</v>
      </c>
      <c r="F42" s="75" t="s">
        <v>169</v>
      </c>
      <c r="G42" s="57">
        <f>H42+I42</f>
        <v>0</v>
      </c>
      <c r="H42" s="60"/>
      <c r="I42" s="58"/>
      <c r="J42" s="58"/>
    </row>
    <row r="43" spans="1:10" s="19" customFormat="1" ht="33" customHeight="1">
      <c r="A43" s="17" t="s">
        <v>48</v>
      </c>
      <c r="B43" s="17"/>
      <c r="C43" s="17"/>
      <c r="D43" s="96" t="s">
        <v>57</v>
      </c>
      <c r="E43" s="96"/>
      <c r="F43" s="18"/>
      <c r="G43" s="61">
        <f>SUM(G45:G52)</f>
        <v>30828500</v>
      </c>
      <c r="H43" s="61">
        <f>SUM(H45:H52)</f>
        <v>28933600</v>
      </c>
      <c r="I43" s="61">
        <f>SUM(I45:I52)</f>
        <v>1894900</v>
      </c>
      <c r="J43" s="61">
        <f>SUM(J45:J51)</f>
        <v>0</v>
      </c>
    </row>
    <row r="44" spans="1:10" s="9" customFormat="1" ht="28.5" customHeight="1">
      <c r="A44" s="55" t="s">
        <v>73</v>
      </c>
      <c r="B44" s="55" t="s">
        <v>43</v>
      </c>
      <c r="C44" s="55" t="s">
        <v>44</v>
      </c>
      <c r="D44" s="74" t="s">
        <v>45</v>
      </c>
      <c r="E44" s="76"/>
      <c r="F44" s="75"/>
      <c r="G44" s="57">
        <f>G45+G46+G47+G48+G50</f>
        <v>17850800</v>
      </c>
      <c r="H44" s="60"/>
      <c r="I44" s="58"/>
      <c r="J44" s="58"/>
    </row>
    <row r="45" spans="1:10" s="9" customFormat="1" ht="55.5" customHeight="1">
      <c r="A45" s="55" t="s">
        <v>73</v>
      </c>
      <c r="B45" s="55" t="s">
        <v>46</v>
      </c>
      <c r="C45" s="55" t="s">
        <v>44</v>
      </c>
      <c r="D45" s="74" t="s">
        <v>47</v>
      </c>
      <c r="E45" s="76" t="s">
        <v>164</v>
      </c>
      <c r="F45" s="49" t="s">
        <v>165</v>
      </c>
      <c r="G45" s="57">
        <f t="shared" ref="G45:G52" si="5">H45+I45</f>
        <v>30000</v>
      </c>
      <c r="H45" s="60">
        <v>30000</v>
      </c>
      <c r="I45" s="58"/>
      <c r="J45" s="58"/>
    </row>
    <row r="46" spans="1:10" s="9" customFormat="1" ht="63.75" customHeight="1">
      <c r="A46" s="55" t="s">
        <v>73</v>
      </c>
      <c r="B46" s="55" t="s">
        <v>46</v>
      </c>
      <c r="C46" s="55" t="s">
        <v>44</v>
      </c>
      <c r="D46" s="74" t="s">
        <v>47</v>
      </c>
      <c r="E46" s="76" t="s">
        <v>180</v>
      </c>
      <c r="F46" s="49" t="s">
        <v>193</v>
      </c>
      <c r="G46" s="57">
        <f t="shared" si="5"/>
        <v>1894900</v>
      </c>
      <c r="H46" s="60"/>
      <c r="I46" s="58">
        <v>1894900</v>
      </c>
      <c r="J46" s="58"/>
    </row>
    <row r="47" spans="1:10" s="9" customFormat="1" ht="69" customHeight="1">
      <c r="A47" s="55" t="s">
        <v>73</v>
      </c>
      <c r="B47" s="55" t="s">
        <v>46</v>
      </c>
      <c r="C47" s="55" t="s">
        <v>44</v>
      </c>
      <c r="D47" s="74" t="s">
        <v>47</v>
      </c>
      <c r="E47" s="76" t="s">
        <v>237</v>
      </c>
      <c r="F47" s="49" t="s">
        <v>238</v>
      </c>
      <c r="G47" s="57">
        <f>H47+I47</f>
        <v>700000</v>
      </c>
      <c r="H47" s="60">
        <v>700000</v>
      </c>
      <c r="I47" s="58"/>
      <c r="J47" s="58"/>
    </row>
    <row r="48" spans="1:10" s="9" customFormat="1" ht="176.25" customHeight="1">
      <c r="A48" s="55" t="s">
        <v>73</v>
      </c>
      <c r="B48" s="46" t="s">
        <v>46</v>
      </c>
      <c r="C48" s="46" t="s">
        <v>44</v>
      </c>
      <c r="D48" s="74" t="s">
        <v>47</v>
      </c>
      <c r="E48" s="99" t="s">
        <v>234</v>
      </c>
      <c r="F48" s="112" t="s">
        <v>229</v>
      </c>
      <c r="G48" s="57">
        <f>H48+I48</f>
        <v>9100000</v>
      </c>
      <c r="H48" s="60">
        <v>9100000</v>
      </c>
      <c r="I48" s="58"/>
      <c r="J48" s="58"/>
    </row>
    <row r="49" spans="1:10" s="9" customFormat="1" ht="78.75" customHeight="1">
      <c r="A49" s="55" t="s">
        <v>236</v>
      </c>
      <c r="B49" s="46" t="s">
        <v>159</v>
      </c>
      <c r="C49" s="46" t="s">
        <v>142</v>
      </c>
      <c r="D49" s="74" t="s">
        <v>259</v>
      </c>
      <c r="E49" s="100"/>
      <c r="F49" s="113"/>
      <c r="G49" s="57">
        <f>H49+I49</f>
        <v>1168500</v>
      </c>
      <c r="H49" s="60">
        <v>1168500</v>
      </c>
      <c r="I49" s="58"/>
      <c r="J49" s="58"/>
    </row>
    <row r="50" spans="1:10" s="9" customFormat="1" ht="45.75" customHeight="1">
      <c r="A50" s="55" t="s">
        <v>73</v>
      </c>
      <c r="B50" s="55" t="s">
        <v>46</v>
      </c>
      <c r="C50" s="55" t="s">
        <v>44</v>
      </c>
      <c r="D50" s="74" t="s">
        <v>47</v>
      </c>
      <c r="E50" s="99" t="s">
        <v>239</v>
      </c>
      <c r="F50" s="112" t="s">
        <v>240</v>
      </c>
      <c r="G50" s="57">
        <f t="shared" si="5"/>
        <v>6125900</v>
      </c>
      <c r="H50" s="60">
        <v>6125900</v>
      </c>
      <c r="I50" s="58"/>
      <c r="J50" s="58"/>
    </row>
    <row r="51" spans="1:10" s="9" customFormat="1" ht="97.5" customHeight="1">
      <c r="A51" s="55" t="s">
        <v>74</v>
      </c>
      <c r="B51" s="55" t="s">
        <v>71</v>
      </c>
      <c r="C51" s="55" t="s">
        <v>40</v>
      </c>
      <c r="D51" s="74" t="s">
        <v>72</v>
      </c>
      <c r="E51" s="116"/>
      <c r="F51" s="118"/>
      <c r="G51" s="57">
        <f t="shared" si="5"/>
        <v>4459600</v>
      </c>
      <c r="H51" s="60">
        <v>4459600</v>
      </c>
      <c r="I51" s="58"/>
      <c r="J51" s="58"/>
    </row>
    <row r="52" spans="1:10" s="9" customFormat="1" ht="116.25" customHeight="1">
      <c r="A52" s="55" t="s">
        <v>236</v>
      </c>
      <c r="B52" s="55" t="s">
        <v>159</v>
      </c>
      <c r="C52" s="55" t="s">
        <v>142</v>
      </c>
      <c r="D52" s="74" t="s">
        <v>260</v>
      </c>
      <c r="E52" s="117"/>
      <c r="F52" s="117"/>
      <c r="G52" s="57">
        <f t="shared" si="5"/>
        <v>7349600</v>
      </c>
      <c r="H52" s="60">
        <v>7349600</v>
      </c>
      <c r="I52" s="58"/>
      <c r="J52" s="58"/>
    </row>
    <row r="53" spans="1:10" s="21" customFormat="1" ht="34.5" customHeight="1">
      <c r="A53" s="17" t="s">
        <v>28</v>
      </c>
      <c r="B53" s="17"/>
      <c r="C53" s="16"/>
      <c r="D53" s="95" t="s">
        <v>56</v>
      </c>
      <c r="E53" s="95"/>
      <c r="F53" s="18"/>
      <c r="G53" s="61">
        <f>SUM(G54:G58)</f>
        <v>6400000</v>
      </c>
      <c r="H53" s="61">
        <f>SUM(H54:H58)</f>
        <v>5400000</v>
      </c>
      <c r="I53" s="61">
        <f>SUM(I54:I58)</f>
        <v>1000000</v>
      </c>
      <c r="J53" s="61">
        <f>SUM(J54:J58)</f>
        <v>1000000</v>
      </c>
    </row>
    <row r="54" spans="1:10" s="47" customFormat="1" ht="56.25" customHeight="1">
      <c r="A54" s="81" t="s">
        <v>12</v>
      </c>
      <c r="B54" s="81" t="s">
        <v>13</v>
      </c>
      <c r="C54" s="81" t="s">
        <v>7</v>
      </c>
      <c r="D54" s="82" t="s">
        <v>14</v>
      </c>
      <c r="E54" s="83" t="s">
        <v>215</v>
      </c>
      <c r="F54" s="84" t="s">
        <v>216</v>
      </c>
      <c r="G54" s="85">
        <f t="shared" ref="G54:G58" si="6">H54+I54</f>
        <v>2300000</v>
      </c>
      <c r="H54" s="86">
        <v>1300000</v>
      </c>
      <c r="I54" s="87">
        <v>1000000</v>
      </c>
      <c r="J54" s="87">
        <v>1000000</v>
      </c>
    </row>
    <row r="55" spans="1:10" s="9" customFormat="1" ht="55.5" customHeight="1">
      <c r="A55" s="81" t="s">
        <v>30</v>
      </c>
      <c r="B55" s="81" t="s">
        <v>29</v>
      </c>
      <c r="C55" s="81" t="s">
        <v>7</v>
      </c>
      <c r="D55" s="82" t="s">
        <v>179</v>
      </c>
      <c r="E55" s="83" t="s">
        <v>221</v>
      </c>
      <c r="F55" s="84" t="s">
        <v>222</v>
      </c>
      <c r="G55" s="85">
        <f t="shared" si="6"/>
        <v>1000000</v>
      </c>
      <c r="H55" s="86">
        <v>1000000</v>
      </c>
      <c r="I55" s="87"/>
      <c r="J55" s="87"/>
    </row>
    <row r="56" spans="1:10" s="9" customFormat="1" ht="46.5" customHeight="1">
      <c r="A56" s="81" t="s">
        <v>12</v>
      </c>
      <c r="B56" s="81" t="s">
        <v>13</v>
      </c>
      <c r="C56" s="81" t="s">
        <v>7</v>
      </c>
      <c r="D56" s="82" t="s">
        <v>14</v>
      </c>
      <c r="E56" s="83" t="s">
        <v>217</v>
      </c>
      <c r="F56" s="84" t="s">
        <v>218</v>
      </c>
      <c r="G56" s="85">
        <f t="shared" si="6"/>
        <v>600000</v>
      </c>
      <c r="H56" s="86">
        <v>600000</v>
      </c>
      <c r="I56" s="87"/>
      <c r="J56" s="87"/>
    </row>
    <row r="57" spans="1:10" s="9" customFormat="1" ht="60.75" customHeight="1">
      <c r="A57" s="81" t="s">
        <v>32</v>
      </c>
      <c r="B57" s="81" t="s">
        <v>11</v>
      </c>
      <c r="C57" s="81" t="s">
        <v>6</v>
      </c>
      <c r="D57" s="82" t="s">
        <v>31</v>
      </c>
      <c r="E57" s="83" t="s">
        <v>219</v>
      </c>
      <c r="F57" s="84" t="s">
        <v>220</v>
      </c>
      <c r="G57" s="85">
        <f t="shared" si="6"/>
        <v>400000</v>
      </c>
      <c r="H57" s="86">
        <v>400000</v>
      </c>
      <c r="I57" s="87"/>
      <c r="J57" s="87"/>
    </row>
    <row r="58" spans="1:10" s="9" customFormat="1" ht="61.5" customHeight="1">
      <c r="A58" s="81" t="s">
        <v>32</v>
      </c>
      <c r="B58" s="81" t="s">
        <v>11</v>
      </c>
      <c r="C58" s="81" t="s">
        <v>6</v>
      </c>
      <c r="D58" s="82" t="s">
        <v>31</v>
      </c>
      <c r="E58" s="83" t="s">
        <v>215</v>
      </c>
      <c r="F58" s="84" t="s">
        <v>216</v>
      </c>
      <c r="G58" s="85">
        <f t="shared" si="6"/>
        <v>2100000</v>
      </c>
      <c r="H58" s="86">
        <v>2100000</v>
      </c>
      <c r="I58" s="87"/>
      <c r="J58" s="87"/>
    </row>
    <row r="59" spans="1:10" s="9" customFormat="1" ht="30" customHeight="1">
      <c r="A59" s="17" t="s">
        <v>99</v>
      </c>
      <c r="B59" s="17"/>
      <c r="C59" s="16"/>
      <c r="D59" s="96" t="s">
        <v>100</v>
      </c>
      <c r="E59" s="96"/>
      <c r="F59" s="18"/>
      <c r="G59" s="61">
        <f>G60+G61+G68+G64+G67</f>
        <v>10305600</v>
      </c>
      <c r="H59" s="61">
        <f t="shared" ref="H59:J59" si="7">H60+H61+H68+H64+H67</f>
        <v>7456000</v>
      </c>
      <c r="I59" s="61">
        <f t="shared" si="7"/>
        <v>2849600</v>
      </c>
      <c r="J59" s="61">
        <f t="shared" si="7"/>
        <v>1000000</v>
      </c>
    </row>
    <row r="60" spans="1:10" s="9" customFormat="1" ht="65.25" customHeight="1">
      <c r="A60" s="43" t="s">
        <v>101</v>
      </c>
      <c r="B60" s="43" t="s">
        <v>102</v>
      </c>
      <c r="C60" s="43" t="s">
        <v>155</v>
      </c>
      <c r="D60" s="92" t="s">
        <v>103</v>
      </c>
      <c r="E60" s="56" t="s">
        <v>261</v>
      </c>
      <c r="F60" s="75" t="s">
        <v>248</v>
      </c>
      <c r="G60" s="57">
        <f>H60+I60</f>
        <v>2000000</v>
      </c>
      <c r="H60" s="58">
        <v>1000000</v>
      </c>
      <c r="I60" s="58">
        <v>1000000</v>
      </c>
      <c r="J60" s="58">
        <v>1000000</v>
      </c>
    </row>
    <row r="61" spans="1:10" s="9" customFormat="1" ht="61.5" customHeight="1">
      <c r="A61" s="43" t="s">
        <v>104</v>
      </c>
      <c r="B61" s="43" t="s">
        <v>105</v>
      </c>
      <c r="C61" s="43"/>
      <c r="D61" s="74" t="s">
        <v>106</v>
      </c>
      <c r="E61" s="111" t="s">
        <v>199</v>
      </c>
      <c r="F61" s="101" t="s">
        <v>247</v>
      </c>
      <c r="G61" s="57">
        <f>H61+I61</f>
        <v>1470000</v>
      </c>
      <c r="H61" s="59">
        <f>H62+H63</f>
        <v>1000000</v>
      </c>
      <c r="I61" s="59">
        <f>I62+I63</f>
        <v>470000</v>
      </c>
      <c r="J61" s="59">
        <f>J62+J63</f>
        <v>0</v>
      </c>
    </row>
    <row r="62" spans="1:10" s="3" customFormat="1" ht="51" customHeight="1">
      <c r="A62" s="43" t="s">
        <v>107</v>
      </c>
      <c r="B62" s="43" t="s">
        <v>108</v>
      </c>
      <c r="C62" s="43" t="s">
        <v>91</v>
      </c>
      <c r="D62" s="74" t="s">
        <v>172</v>
      </c>
      <c r="E62" s="111"/>
      <c r="F62" s="101"/>
      <c r="G62" s="57">
        <f>H62+I62</f>
        <v>1000000</v>
      </c>
      <c r="H62" s="60">
        <v>1000000</v>
      </c>
      <c r="I62" s="58"/>
      <c r="J62" s="58"/>
    </row>
    <row r="63" spans="1:10" s="3" customFormat="1" ht="55.5" customHeight="1">
      <c r="A63" s="43" t="s">
        <v>109</v>
      </c>
      <c r="B63" s="43" t="s">
        <v>110</v>
      </c>
      <c r="C63" s="43" t="s">
        <v>91</v>
      </c>
      <c r="D63" s="74" t="s">
        <v>173</v>
      </c>
      <c r="E63" s="111"/>
      <c r="F63" s="101"/>
      <c r="G63" s="57">
        <f>H63+I63</f>
        <v>470000</v>
      </c>
      <c r="H63" s="60"/>
      <c r="I63" s="58">
        <v>470000</v>
      </c>
      <c r="J63" s="58"/>
    </row>
    <row r="64" spans="1:10" s="3" customFormat="1" ht="56.25">
      <c r="A64" s="43" t="s">
        <v>263</v>
      </c>
      <c r="B64" s="43" t="s">
        <v>88</v>
      </c>
      <c r="C64" s="43"/>
      <c r="D64" s="74" t="s">
        <v>89</v>
      </c>
      <c r="E64" s="111" t="s">
        <v>154</v>
      </c>
      <c r="F64" s="112" t="s">
        <v>191</v>
      </c>
      <c r="G64" s="57">
        <f t="shared" ref="G64:G67" si="8">H64+I64</f>
        <v>5600000</v>
      </c>
      <c r="H64" s="59">
        <f>H65+H66</f>
        <v>5000000</v>
      </c>
      <c r="I64" s="59">
        <f>I65+I66</f>
        <v>600000</v>
      </c>
      <c r="J64" s="59">
        <f>J65+J66</f>
        <v>0</v>
      </c>
    </row>
    <row r="65" spans="1:10" s="3" customFormat="1" ht="75">
      <c r="A65" s="43" t="s">
        <v>264</v>
      </c>
      <c r="B65" s="43" t="s">
        <v>90</v>
      </c>
      <c r="C65" s="43" t="s">
        <v>91</v>
      </c>
      <c r="D65" s="74" t="s">
        <v>176</v>
      </c>
      <c r="E65" s="111"/>
      <c r="F65" s="118"/>
      <c r="G65" s="57">
        <f t="shared" si="8"/>
        <v>5000000</v>
      </c>
      <c r="H65" s="60">
        <v>5000000</v>
      </c>
      <c r="I65" s="58"/>
      <c r="J65" s="58"/>
    </row>
    <row r="66" spans="1:10" s="3" customFormat="1" ht="75">
      <c r="A66" s="43" t="s">
        <v>265</v>
      </c>
      <c r="B66" s="43" t="s">
        <v>92</v>
      </c>
      <c r="C66" s="43" t="s">
        <v>91</v>
      </c>
      <c r="D66" s="74" t="s">
        <v>177</v>
      </c>
      <c r="E66" s="111"/>
      <c r="F66" s="118"/>
      <c r="G66" s="57">
        <f t="shared" si="8"/>
        <v>600000</v>
      </c>
      <c r="H66" s="60"/>
      <c r="I66" s="58">
        <v>600000</v>
      </c>
      <c r="J66" s="58"/>
    </row>
    <row r="67" spans="1:10" s="3" customFormat="1" ht="112.5">
      <c r="A67" s="43" t="s">
        <v>266</v>
      </c>
      <c r="B67" s="43" t="s">
        <v>93</v>
      </c>
      <c r="C67" s="43" t="s">
        <v>94</v>
      </c>
      <c r="D67" s="74" t="s">
        <v>95</v>
      </c>
      <c r="E67" s="111"/>
      <c r="F67" s="113"/>
      <c r="G67" s="57">
        <f t="shared" si="8"/>
        <v>456000</v>
      </c>
      <c r="H67" s="60">
        <v>456000</v>
      </c>
      <c r="I67" s="58"/>
      <c r="J67" s="58"/>
    </row>
    <row r="68" spans="1:10" s="3" customFormat="1" ht="42" customHeight="1">
      <c r="A68" s="43" t="s">
        <v>241</v>
      </c>
      <c r="B68" s="43" t="s">
        <v>242</v>
      </c>
      <c r="C68" s="43" t="s">
        <v>155</v>
      </c>
      <c r="D68" s="74" t="s">
        <v>243</v>
      </c>
      <c r="E68" s="76" t="s">
        <v>244</v>
      </c>
      <c r="F68" s="75" t="s">
        <v>246</v>
      </c>
      <c r="G68" s="57">
        <f>H68+I68</f>
        <v>779600</v>
      </c>
      <c r="H68" s="60"/>
      <c r="I68" s="58">
        <v>779600</v>
      </c>
      <c r="J68" s="58"/>
    </row>
    <row r="69" spans="1:10" s="9" customFormat="1" ht="48" customHeight="1">
      <c r="A69" s="17" t="s">
        <v>111</v>
      </c>
      <c r="B69" s="17"/>
      <c r="C69" s="16"/>
      <c r="D69" s="96" t="s">
        <v>112</v>
      </c>
      <c r="E69" s="96"/>
      <c r="F69" s="18"/>
      <c r="G69" s="61">
        <f>G70+G71</f>
        <v>1840000</v>
      </c>
      <c r="H69" s="61">
        <f>H70+H71</f>
        <v>1840000</v>
      </c>
      <c r="I69" s="61">
        <f>I70+I71</f>
        <v>0</v>
      </c>
      <c r="J69" s="61">
        <f>J70+J71</f>
        <v>0</v>
      </c>
    </row>
    <row r="70" spans="1:10" s="9" customFormat="1" ht="59.25" customHeight="1">
      <c r="A70" s="43" t="s">
        <v>113</v>
      </c>
      <c r="B70" s="43" t="s">
        <v>114</v>
      </c>
      <c r="C70" s="43" t="s">
        <v>115</v>
      </c>
      <c r="D70" s="74" t="s">
        <v>116</v>
      </c>
      <c r="E70" s="76" t="s">
        <v>245</v>
      </c>
      <c r="F70" s="75" t="s">
        <v>249</v>
      </c>
      <c r="G70" s="57">
        <f>H70+I70</f>
        <v>1240000</v>
      </c>
      <c r="H70" s="60">
        <v>1240000</v>
      </c>
      <c r="I70" s="60"/>
      <c r="J70" s="58"/>
    </row>
    <row r="71" spans="1:10" s="9" customFormat="1" ht="61.5" customHeight="1">
      <c r="A71" s="55" t="s">
        <v>117</v>
      </c>
      <c r="B71" s="55" t="s">
        <v>118</v>
      </c>
      <c r="C71" s="55" t="s">
        <v>115</v>
      </c>
      <c r="D71" s="74" t="s">
        <v>119</v>
      </c>
      <c r="E71" s="76" t="s">
        <v>250</v>
      </c>
      <c r="F71" s="75" t="s">
        <v>251</v>
      </c>
      <c r="G71" s="57">
        <f>H71+I71</f>
        <v>600000</v>
      </c>
      <c r="H71" s="60">
        <v>600000</v>
      </c>
      <c r="I71" s="58"/>
      <c r="J71" s="58"/>
    </row>
    <row r="72" spans="1:10" s="9" customFormat="1" ht="29.25" customHeight="1">
      <c r="A72" s="17" t="s">
        <v>120</v>
      </c>
      <c r="B72" s="17"/>
      <c r="C72" s="16"/>
      <c r="D72" s="95" t="s">
        <v>121</v>
      </c>
      <c r="E72" s="95"/>
      <c r="F72" s="18"/>
      <c r="G72" s="61">
        <f>G73+G74+G75+G76</f>
        <v>1950000</v>
      </c>
      <c r="H72" s="61">
        <f t="shared" ref="H72:J72" si="9">H73+H74+H75+H76</f>
        <v>450000</v>
      </c>
      <c r="I72" s="61">
        <f t="shared" si="9"/>
        <v>1500000</v>
      </c>
      <c r="J72" s="61">
        <f t="shared" si="9"/>
        <v>0</v>
      </c>
    </row>
    <row r="73" spans="1:10" s="9" customFormat="1" ht="56.25" customHeight="1">
      <c r="A73" s="114" t="s">
        <v>122</v>
      </c>
      <c r="B73" s="114" t="s">
        <v>86</v>
      </c>
      <c r="C73" s="114" t="s">
        <v>87</v>
      </c>
      <c r="D73" s="102" t="s">
        <v>252</v>
      </c>
      <c r="E73" s="76" t="s">
        <v>253</v>
      </c>
      <c r="F73" s="49" t="s">
        <v>254</v>
      </c>
      <c r="G73" s="57">
        <f t="shared" ref="G73:G77" si="10">H73+I73</f>
        <v>100000</v>
      </c>
      <c r="H73" s="60">
        <v>100000</v>
      </c>
      <c r="I73" s="60"/>
      <c r="J73" s="58"/>
    </row>
    <row r="74" spans="1:10" s="9" customFormat="1" ht="52.5" customHeight="1">
      <c r="A74" s="115"/>
      <c r="B74" s="115"/>
      <c r="C74" s="115"/>
      <c r="D74" s="104"/>
      <c r="E74" s="76" t="s">
        <v>208</v>
      </c>
      <c r="F74" s="49" t="s">
        <v>207</v>
      </c>
      <c r="G74" s="57">
        <f t="shared" si="10"/>
        <v>100000</v>
      </c>
      <c r="H74" s="60">
        <v>100000</v>
      </c>
      <c r="I74" s="60"/>
      <c r="J74" s="60"/>
    </row>
    <row r="75" spans="1:10" s="9" customFormat="1" ht="42.75" customHeight="1">
      <c r="A75" s="55" t="s">
        <v>123</v>
      </c>
      <c r="B75" s="55" t="s">
        <v>124</v>
      </c>
      <c r="C75" s="55" t="s">
        <v>125</v>
      </c>
      <c r="D75" s="74" t="s">
        <v>126</v>
      </c>
      <c r="E75" s="129" t="s">
        <v>255</v>
      </c>
      <c r="F75" s="101" t="s">
        <v>256</v>
      </c>
      <c r="G75" s="57">
        <f>H75+I75</f>
        <v>50000</v>
      </c>
      <c r="H75" s="58">
        <v>50000</v>
      </c>
      <c r="I75" s="57"/>
      <c r="J75" s="57"/>
    </row>
    <row r="76" spans="1:10" s="9" customFormat="1" ht="51" customHeight="1">
      <c r="A76" s="55" t="s">
        <v>127</v>
      </c>
      <c r="B76" s="55" t="s">
        <v>128</v>
      </c>
      <c r="C76" s="55"/>
      <c r="D76" s="74" t="s">
        <v>129</v>
      </c>
      <c r="E76" s="129"/>
      <c r="F76" s="101"/>
      <c r="G76" s="57">
        <f t="shared" si="10"/>
        <v>1700000</v>
      </c>
      <c r="H76" s="59">
        <f>H77+H78</f>
        <v>200000</v>
      </c>
      <c r="I76" s="59">
        <f>I77+I78</f>
        <v>1500000</v>
      </c>
      <c r="J76" s="59">
        <f>J77+J78</f>
        <v>0</v>
      </c>
    </row>
    <row r="77" spans="1:10" s="9" customFormat="1" ht="37.5">
      <c r="A77" s="55" t="s">
        <v>130</v>
      </c>
      <c r="B77" s="55" t="s">
        <v>131</v>
      </c>
      <c r="C77" s="55" t="s">
        <v>87</v>
      </c>
      <c r="D77" s="74" t="s">
        <v>174</v>
      </c>
      <c r="E77" s="129"/>
      <c r="F77" s="101"/>
      <c r="G77" s="57">
        <f t="shared" si="10"/>
        <v>200000</v>
      </c>
      <c r="H77" s="60">
        <v>200000</v>
      </c>
      <c r="I77" s="60"/>
      <c r="J77" s="58"/>
    </row>
    <row r="78" spans="1:10" s="3" customFormat="1" ht="37.5">
      <c r="A78" s="55" t="s">
        <v>132</v>
      </c>
      <c r="B78" s="55" t="s">
        <v>133</v>
      </c>
      <c r="C78" s="55" t="s">
        <v>87</v>
      </c>
      <c r="D78" s="74" t="s">
        <v>175</v>
      </c>
      <c r="E78" s="129"/>
      <c r="F78" s="101"/>
      <c r="G78" s="57">
        <f>H78+I78</f>
        <v>1500000</v>
      </c>
      <c r="H78" s="60"/>
      <c r="I78" s="60">
        <v>1500000</v>
      </c>
      <c r="J78" s="58"/>
    </row>
    <row r="79" spans="1:10" s="3" customFormat="1" ht="32.25" customHeight="1">
      <c r="A79" s="17" t="s">
        <v>134</v>
      </c>
      <c r="B79" s="17"/>
      <c r="C79" s="16"/>
      <c r="D79" s="95" t="s">
        <v>135</v>
      </c>
      <c r="E79" s="95"/>
      <c r="F79" s="18"/>
      <c r="G79" s="61">
        <f>G80+G81</f>
        <v>10960700</v>
      </c>
      <c r="H79" s="61">
        <f>H80+H81</f>
        <v>10392800</v>
      </c>
      <c r="I79" s="61">
        <f>I80+I81</f>
        <v>567900</v>
      </c>
      <c r="J79" s="61">
        <f>J80+J81</f>
        <v>567900</v>
      </c>
    </row>
    <row r="80" spans="1:10" s="9" customFormat="1" ht="27" customHeight="1">
      <c r="A80" s="43" t="s">
        <v>156</v>
      </c>
      <c r="B80" s="43" t="s">
        <v>136</v>
      </c>
      <c r="C80" s="43" t="s">
        <v>137</v>
      </c>
      <c r="D80" s="74" t="s">
        <v>138</v>
      </c>
      <c r="E80" s="111" t="s">
        <v>257</v>
      </c>
      <c r="F80" s="101" t="s">
        <v>258</v>
      </c>
      <c r="G80" s="57">
        <f>H80+I80</f>
        <v>5748400</v>
      </c>
      <c r="H80" s="60">
        <v>5548400</v>
      </c>
      <c r="I80" s="58">
        <v>200000</v>
      </c>
      <c r="J80" s="58">
        <v>200000</v>
      </c>
    </row>
    <row r="81" spans="1:15" s="9" customFormat="1" ht="63" customHeight="1">
      <c r="A81" s="46" t="s">
        <v>139</v>
      </c>
      <c r="B81" s="46" t="s">
        <v>140</v>
      </c>
      <c r="C81" s="48" t="s">
        <v>137</v>
      </c>
      <c r="D81" s="50" t="s">
        <v>141</v>
      </c>
      <c r="E81" s="111"/>
      <c r="F81" s="101"/>
      <c r="G81" s="57">
        <f>H81+I81</f>
        <v>5212300</v>
      </c>
      <c r="H81" s="60">
        <v>4844400</v>
      </c>
      <c r="I81" s="60">
        <v>367900</v>
      </c>
      <c r="J81" s="58">
        <v>367900</v>
      </c>
    </row>
    <row r="82" spans="1:15" s="9" customFormat="1" ht="47.25" customHeight="1">
      <c r="A82" s="17" t="s">
        <v>182</v>
      </c>
      <c r="B82" s="17"/>
      <c r="C82" s="16"/>
      <c r="D82" s="96" t="s">
        <v>189</v>
      </c>
      <c r="E82" s="96"/>
      <c r="F82" s="18"/>
      <c r="G82" s="61">
        <f>G83+G84+G85+G86</f>
        <v>1000000</v>
      </c>
      <c r="H82" s="61">
        <f t="shared" ref="H82:J82" si="11">H83+H84+H85+H86</f>
        <v>0</v>
      </c>
      <c r="I82" s="61">
        <f t="shared" si="11"/>
        <v>1000000</v>
      </c>
      <c r="J82" s="61">
        <f t="shared" si="11"/>
        <v>1000000</v>
      </c>
    </row>
    <row r="83" spans="1:15" s="9" customFormat="1" ht="67.5" hidden="1" customHeight="1">
      <c r="A83" s="43" t="s">
        <v>183</v>
      </c>
      <c r="B83" s="43" t="s">
        <v>75</v>
      </c>
      <c r="C83" s="43" t="s">
        <v>76</v>
      </c>
      <c r="D83" s="74" t="s">
        <v>77</v>
      </c>
      <c r="E83" s="76" t="s">
        <v>194</v>
      </c>
      <c r="F83" s="75" t="s">
        <v>210</v>
      </c>
      <c r="G83" s="57">
        <f t="shared" ref="G83:G88" si="12">H83+I83</f>
        <v>0</v>
      </c>
      <c r="H83" s="60"/>
      <c r="I83" s="58"/>
      <c r="J83" s="58"/>
    </row>
    <row r="84" spans="1:15" s="3" customFormat="1" ht="60.75" customHeight="1">
      <c r="A84" s="43" t="s">
        <v>184</v>
      </c>
      <c r="B84" s="43" t="s">
        <v>78</v>
      </c>
      <c r="C84" s="43" t="s">
        <v>79</v>
      </c>
      <c r="D84" s="74" t="s">
        <v>80</v>
      </c>
      <c r="E84" s="76" t="s">
        <v>178</v>
      </c>
      <c r="F84" s="75" t="s">
        <v>205</v>
      </c>
      <c r="G84" s="57">
        <f t="shared" si="12"/>
        <v>500000</v>
      </c>
      <c r="H84" s="60"/>
      <c r="I84" s="58">
        <v>500000</v>
      </c>
      <c r="J84" s="58">
        <v>500000</v>
      </c>
    </row>
    <row r="85" spans="1:15" s="9" customFormat="1" ht="60.75" customHeight="1">
      <c r="A85" s="43" t="s">
        <v>185</v>
      </c>
      <c r="B85" s="43" t="s">
        <v>81</v>
      </c>
      <c r="C85" s="43" t="s">
        <v>79</v>
      </c>
      <c r="D85" s="74" t="s">
        <v>82</v>
      </c>
      <c r="E85" s="76" t="s">
        <v>195</v>
      </c>
      <c r="F85" s="75" t="s">
        <v>196</v>
      </c>
      <c r="G85" s="57">
        <f t="shared" si="12"/>
        <v>500000</v>
      </c>
      <c r="H85" s="60"/>
      <c r="I85" s="58">
        <v>500000</v>
      </c>
      <c r="J85" s="58">
        <v>500000</v>
      </c>
    </row>
    <row r="86" spans="1:15" s="9" customFormat="1" ht="75.75" hidden="1" customHeight="1">
      <c r="A86" s="43" t="s">
        <v>186</v>
      </c>
      <c r="B86" s="43" t="s">
        <v>83</v>
      </c>
      <c r="C86" s="43" t="s">
        <v>84</v>
      </c>
      <c r="D86" s="74" t="s">
        <v>85</v>
      </c>
      <c r="E86" s="76" t="s">
        <v>197</v>
      </c>
      <c r="F86" s="75" t="s">
        <v>206</v>
      </c>
      <c r="G86" s="57">
        <f t="shared" si="12"/>
        <v>0</v>
      </c>
      <c r="H86" s="60"/>
      <c r="I86" s="58"/>
      <c r="J86" s="58"/>
    </row>
    <row r="87" spans="1:15" s="3" customFormat="1" ht="30" customHeight="1">
      <c r="A87" s="17" t="s">
        <v>187</v>
      </c>
      <c r="B87" s="17"/>
      <c r="C87" s="22"/>
      <c r="D87" s="95" t="s">
        <v>188</v>
      </c>
      <c r="E87" s="95"/>
      <c r="F87" s="18"/>
      <c r="G87" s="61">
        <f>G88</f>
        <v>94650000</v>
      </c>
      <c r="H87" s="61">
        <f>H88</f>
        <v>0</v>
      </c>
      <c r="I87" s="61">
        <f>I88</f>
        <v>94650000</v>
      </c>
      <c r="J87" s="61">
        <f>J88</f>
        <v>0</v>
      </c>
    </row>
    <row r="88" spans="1:15" s="3" customFormat="1" ht="45" customHeight="1">
      <c r="A88" s="43" t="s">
        <v>190</v>
      </c>
      <c r="B88" s="43" t="s">
        <v>96</v>
      </c>
      <c r="C88" s="43" t="s">
        <v>97</v>
      </c>
      <c r="D88" s="74" t="s">
        <v>98</v>
      </c>
      <c r="E88" s="76" t="s">
        <v>198</v>
      </c>
      <c r="F88" s="75" t="s">
        <v>262</v>
      </c>
      <c r="G88" s="57">
        <f t="shared" si="12"/>
        <v>94650000</v>
      </c>
      <c r="H88" s="60"/>
      <c r="I88" s="58">
        <v>94650000</v>
      </c>
      <c r="J88" s="58"/>
    </row>
    <row r="89" spans="1:15" s="19" customFormat="1" ht="30" customHeight="1">
      <c r="A89" s="17" t="s">
        <v>60</v>
      </c>
      <c r="B89" s="17"/>
      <c r="C89" s="22"/>
      <c r="D89" s="95" t="s">
        <v>59</v>
      </c>
      <c r="E89" s="95"/>
      <c r="F89" s="18"/>
      <c r="G89" s="61">
        <f>SUM(G90:G90)</f>
        <v>1500000</v>
      </c>
      <c r="H89" s="61">
        <f>SUM(H90:H90)</f>
        <v>1500000</v>
      </c>
      <c r="I89" s="61">
        <f>SUM(I90:I90)</f>
        <v>0</v>
      </c>
      <c r="J89" s="61">
        <f>SUM(J90:J90)</f>
        <v>0</v>
      </c>
    </row>
    <row r="90" spans="1:15" s="9" customFormat="1" ht="72" customHeight="1">
      <c r="A90" s="43" t="s">
        <v>61</v>
      </c>
      <c r="B90" s="55" t="s">
        <v>62</v>
      </c>
      <c r="C90" s="46" t="s">
        <v>63</v>
      </c>
      <c r="D90" s="62" t="s">
        <v>64</v>
      </c>
      <c r="E90" s="63" t="s">
        <v>230</v>
      </c>
      <c r="F90" s="64" t="s">
        <v>233</v>
      </c>
      <c r="G90" s="65">
        <f>H90+I90</f>
        <v>1500000</v>
      </c>
      <c r="H90" s="66">
        <v>1500000</v>
      </c>
      <c r="I90" s="67"/>
      <c r="J90" s="67"/>
    </row>
    <row r="91" spans="1:15" s="29" customFormat="1" ht="18.75" customHeight="1">
      <c r="A91" s="20" t="s">
        <v>161</v>
      </c>
      <c r="B91" s="23"/>
      <c r="C91" s="26"/>
      <c r="D91" s="95" t="s">
        <v>157</v>
      </c>
      <c r="E91" s="95"/>
      <c r="F91" s="40"/>
      <c r="G91" s="61">
        <f>G92+G94+G95+G93</f>
        <v>15643800</v>
      </c>
      <c r="H91" s="61">
        <f>H92+H94+H95+H93</f>
        <v>3027700</v>
      </c>
      <c r="I91" s="61">
        <f>I92+I94+I95+I93</f>
        <v>12616100</v>
      </c>
      <c r="J91" s="61">
        <f>J92+J94+J95</f>
        <v>12616100</v>
      </c>
    </row>
    <row r="92" spans="1:15" s="29" customFormat="1" ht="63" customHeight="1">
      <c r="A92" s="45" t="s">
        <v>158</v>
      </c>
      <c r="B92" s="43" t="s">
        <v>159</v>
      </c>
      <c r="C92" s="44" t="s">
        <v>142</v>
      </c>
      <c r="D92" s="76" t="s">
        <v>160</v>
      </c>
      <c r="E92" s="68" t="s">
        <v>231</v>
      </c>
      <c r="F92" s="69" t="s">
        <v>232</v>
      </c>
      <c r="G92" s="57">
        <f>H92+I92</f>
        <v>15643800</v>
      </c>
      <c r="H92" s="58">
        <v>3027700</v>
      </c>
      <c r="I92" s="58">
        <v>12616100</v>
      </c>
      <c r="J92" s="58">
        <v>12616100</v>
      </c>
      <c r="K92" s="30"/>
    </row>
    <row r="93" spans="1:15" s="29" customFormat="1" ht="198" hidden="1" customHeight="1">
      <c r="A93" s="45"/>
      <c r="B93" s="43"/>
      <c r="C93" s="44"/>
      <c r="D93" s="76"/>
      <c r="E93" s="76"/>
      <c r="F93" s="75"/>
      <c r="G93" s="57">
        <f>H93+I93</f>
        <v>0</v>
      </c>
      <c r="H93" s="58"/>
      <c r="I93" s="58"/>
      <c r="J93" s="58"/>
      <c r="K93" s="30"/>
    </row>
    <row r="94" spans="1:15" s="29" customFormat="1" ht="1.5" hidden="1" customHeight="1">
      <c r="A94" s="45"/>
      <c r="B94" s="43"/>
      <c r="C94" s="44"/>
      <c r="D94" s="76"/>
      <c r="E94" s="51"/>
      <c r="F94" s="49"/>
      <c r="G94" s="57">
        <f>H94+I94</f>
        <v>0</v>
      </c>
      <c r="H94" s="58"/>
      <c r="I94" s="58"/>
      <c r="J94" s="58"/>
    </row>
    <row r="95" spans="1:15" s="29" customFormat="1" ht="41.25" hidden="1" customHeight="1">
      <c r="A95" s="43"/>
      <c r="B95" s="43"/>
      <c r="C95" s="43"/>
      <c r="D95" s="74"/>
      <c r="E95" s="76"/>
      <c r="F95" s="75"/>
      <c r="G95" s="57"/>
      <c r="H95" s="60"/>
      <c r="I95" s="58"/>
      <c r="J95" s="58"/>
    </row>
    <row r="96" spans="1:15" ht="46.5" customHeight="1">
      <c r="A96" s="120" t="s">
        <v>4</v>
      </c>
      <c r="B96" s="120"/>
      <c r="C96" s="120"/>
      <c r="D96" s="120"/>
      <c r="E96" s="120"/>
      <c r="F96" s="41"/>
      <c r="G96" s="88">
        <f>G53+G30+G41+G43+G34+G26+G89+G59+G69+G72+G79+G24+G11+G91+G87+G82</f>
        <v>315430000</v>
      </c>
      <c r="H96" s="88">
        <f>H53+H30+H41+H43+H34+H26+H89+H59+H69+H72+H79+H24+H11+H91+H87+H82</f>
        <v>198031500</v>
      </c>
      <c r="I96" s="88">
        <f>I53+I30+I41+I43+I34+I26+I89+I59+I69+I72+I79+I24+I11+I91+I87+I82</f>
        <v>117398500</v>
      </c>
      <c r="J96" s="88">
        <f>J53+J30+J41+J43+J34+J26+J89+J59+J69+J72+J79+J24+J11+J91+J87+J82</f>
        <v>17104000</v>
      </c>
      <c r="L96" s="71">
        <f>G11+G24+G26+G30+G34+G43+G53+G59+G69+G72+G79+G82+G87+G89+G91</f>
        <v>315430000</v>
      </c>
      <c r="M96" s="71">
        <f>H11+H24+H26+H30+H34+H43+H53+H59+H69+H72+H79+H89+H91</f>
        <v>198031500</v>
      </c>
      <c r="N96" s="71">
        <f>I11+I24+I43+I53+I59+I69+I72+I79+I82+I87+I91</f>
        <v>117398500</v>
      </c>
      <c r="O96" s="71">
        <f>J11+J53+J59+J79+J82+J91</f>
        <v>17104000</v>
      </c>
    </row>
    <row r="97" spans="1:10" ht="22.9" customHeight="1">
      <c r="A97" s="12"/>
      <c r="B97" s="7"/>
      <c r="C97" s="13"/>
      <c r="D97" s="5"/>
      <c r="E97" s="1"/>
      <c r="F97" s="1"/>
      <c r="G97" s="31"/>
      <c r="H97" s="36"/>
      <c r="I97" s="36"/>
      <c r="J97" s="36"/>
    </row>
    <row r="98" spans="1:10" ht="18" customHeight="1">
      <c r="A98" s="121" t="s">
        <v>8</v>
      </c>
      <c r="B98" s="121"/>
      <c r="C98" s="121"/>
      <c r="D98" s="42"/>
      <c r="E98" s="42"/>
      <c r="F98" s="11"/>
      <c r="G98" s="37"/>
      <c r="H98" s="32"/>
      <c r="I98" s="119" t="s">
        <v>10</v>
      </c>
      <c r="J98" s="119"/>
    </row>
    <row r="99" spans="1:10" ht="18" customHeight="1">
      <c r="A99" s="121" t="s">
        <v>9</v>
      </c>
      <c r="B99" s="121"/>
      <c r="C99" s="121"/>
      <c r="D99" s="42"/>
      <c r="E99" s="42"/>
      <c r="F99" s="11"/>
      <c r="G99" s="37"/>
      <c r="H99" s="32"/>
      <c r="I99" s="119"/>
      <c r="J99" s="119"/>
    </row>
    <row r="100" spans="1:10" ht="18.75">
      <c r="A100" s="12"/>
      <c r="B100" s="7"/>
      <c r="C100" s="13"/>
      <c r="D100" s="5"/>
      <c r="E100" s="1"/>
      <c r="F100" s="1"/>
      <c r="G100" s="31"/>
      <c r="H100" s="32"/>
      <c r="I100" s="32"/>
      <c r="J100" s="32"/>
    </row>
    <row r="101" spans="1:10" ht="18.75">
      <c r="A101" s="12"/>
      <c r="B101" s="7"/>
      <c r="C101" s="13"/>
      <c r="D101" s="5"/>
      <c r="E101" s="1"/>
      <c r="F101" s="1"/>
      <c r="G101" s="31"/>
      <c r="H101" s="32"/>
      <c r="I101" s="32"/>
      <c r="J101" s="32"/>
    </row>
    <row r="102" spans="1:10" ht="18.75">
      <c r="A102" s="12"/>
      <c r="B102" s="7"/>
      <c r="C102" s="13"/>
      <c r="D102" s="5"/>
      <c r="E102" s="1"/>
      <c r="F102" s="1"/>
      <c r="G102" s="31"/>
      <c r="H102" s="32"/>
      <c r="I102" s="32"/>
      <c r="J102" s="32"/>
    </row>
    <row r="103" spans="1:10" ht="18.75">
      <c r="A103" s="12"/>
      <c r="B103" s="7"/>
      <c r="C103" s="13"/>
      <c r="D103" s="5"/>
      <c r="E103" s="1"/>
      <c r="F103" s="1"/>
      <c r="G103" s="31"/>
      <c r="H103" s="32"/>
      <c r="I103" s="32"/>
      <c r="J103" s="32"/>
    </row>
    <row r="104" spans="1:10" ht="18.75">
      <c r="A104" s="12"/>
      <c r="B104" s="7"/>
      <c r="C104" s="13"/>
      <c r="D104" s="5"/>
      <c r="E104" s="1"/>
      <c r="F104" s="1"/>
      <c r="G104" s="31"/>
      <c r="H104" s="32"/>
      <c r="I104" s="32"/>
      <c r="J104" s="32"/>
    </row>
    <row r="105" spans="1:10" ht="18.75">
      <c r="A105" s="12"/>
      <c r="B105" s="7"/>
      <c r="C105" s="13"/>
      <c r="D105" s="5"/>
      <c r="E105" s="1"/>
      <c r="F105" s="1"/>
      <c r="G105" s="31"/>
      <c r="H105" s="32"/>
      <c r="I105" s="32"/>
      <c r="J105" s="32"/>
    </row>
    <row r="106" spans="1:10" ht="18.75">
      <c r="A106" s="12"/>
      <c r="B106" s="7"/>
      <c r="C106" s="13"/>
      <c r="D106" s="5"/>
      <c r="E106" s="1"/>
      <c r="F106" s="1"/>
      <c r="G106" s="31"/>
      <c r="H106" s="32"/>
      <c r="I106" s="32"/>
      <c r="J106" s="32"/>
    </row>
    <row r="107" spans="1:10" ht="18.75">
      <c r="A107" s="12"/>
      <c r="B107" s="7"/>
      <c r="C107" s="13"/>
      <c r="D107" s="5"/>
      <c r="E107" s="1"/>
      <c r="F107" s="1"/>
      <c r="G107" s="31"/>
      <c r="H107" s="32"/>
      <c r="I107" s="32"/>
      <c r="J107" s="32"/>
    </row>
    <row r="108" spans="1:10" ht="18.75">
      <c r="A108" s="12"/>
      <c r="B108" s="7"/>
      <c r="C108" s="13"/>
      <c r="D108" s="5"/>
      <c r="E108" s="1"/>
      <c r="F108" s="1"/>
      <c r="G108" s="31"/>
      <c r="H108" s="32"/>
      <c r="I108" s="32"/>
      <c r="J108" s="32"/>
    </row>
    <row r="109" spans="1:10" ht="18.75">
      <c r="A109" s="12"/>
      <c r="B109" s="7"/>
      <c r="C109" s="13"/>
      <c r="D109" s="5"/>
      <c r="E109" s="1"/>
      <c r="F109" s="1"/>
      <c r="G109" s="31"/>
      <c r="H109" s="32"/>
      <c r="I109" s="32"/>
      <c r="J109" s="32"/>
    </row>
    <row r="110" spans="1:10" ht="18.75">
      <c r="A110" s="12"/>
      <c r="B110" s="7"/>
      <c r="C110" s="13"/>
      <c r="D110" s="5"/>
      <c r="E110" s="1"/>
      <c r="F110" s="1"/>
      <c r="G110" s="31"/>
      <c r="H110" s="32"/>
      <c r="I110" s="32"/>
      <c r="J110" s="32"/>
    </row>
    <row r="111" spans="1:10" ht="18.75">
      <c r="A111" s="12"/>
      <c r="B111" s="7"/>
      <c r="C111" s="13"/>
      <c r="D111" s="5"/>
      <c r="E111" s="1"/>
      <c r="F111" s="1"/>
      <c r="G111" s="31"/>
      <c r="H111" s="32"/>
      <c r="I111" s="32"/>
      <c r="J111" s="32"/>
    </row>
    <row r="112" spans="1:10" ht="18.75">
      <c r="A112" s="12"/>
      <c r="B112" s="7"/>
      <c r="C112" s="13"/>
      <c r="D112" s="5"/>
      <c r="E112" s="1"/>
      <c r="F112" s="1"/>
      <c r="G112" s="31"/>
      <c r="H112" s="32"/>
      <c r="I112" s="32"/>
      <c r="J112" s="32"/>
    </row>
    <row r="113" spans="1:10" ht="18.75">
      <c r="A113" s="12"/>
      <c r="B113" s="7"/>
      <c r="C113" s="13"/>
      <c r="D113" s="5"/>
      <c r="E113" s="1"/>
      <c r="F113" s="1"/>
      <c r="G113" s="31"/>
      <c r="H113" s="32"/>
      <c r="I113" s="32"/>
      <c r="J113" s="32"/>
    </row>
    <row r="114" spans="1:10" ht="18.75">
      <c r="A114" s="12"/>
      <c r="B114" s="7"/>
      <c r="C114" s="13"/>
      <c r="D114" s="5"/>
      <c r="E114" s="1"/>
      <c r="F114" s="1"/>
      <c r="G114" s="31"/>
      <c r="H114" s="32"/>
      <c r="I114" s="32"/>
      <c r="J114" s="32"/>
    </row>
    <row r="115" spans="1:10" ht="18.75">
      <c r="A115" s="12"/>
      <c r="B115" s="7"/>
      <c r="C115" s="13"/>
      <c r="D115" s="5"/>
      <c r="E115" s="1"/>
      <c r="F115" s="1"/>
      <c r="G115" s="31"/>
      <c r="H115" s="32"/>
      <c r="I115" s="32"/>
      <c r="J115" s="32"/>
    </row>
    <row r="116" spans="1:10" ht="18.75">
      <c r="A116" s="12"/>
      <c r="B116" s="7"/>
      <c r="C116" s="13"/>
      <c r="D116" s="5"/>
      <c r="E116" s="1"/>
      <c r="F116" s="1"/>
      <c r="G116" s="31"/>
      <c r="H116" s="32"/>
      <c r="I116" s="32"/>
      <c r="J116" s="32"/>
    </row>
    <row r="117" spans="1:10" ht="18.75">
      <c r="A117" s="12"/>
      <c r="B117" s="7"/>
      <c r="C117" s="13"/>
      <c r="D117" s="5"/>
      <c r="E117" s="1"/>
      <c r="F117" s="1"/>
      <c r="G117" s="31"/>
      <c r="H117" s="32"/>
      <c r="I117" s="32"/>
      <c r="J117" s="32"/>
    </row>
    <row r="118" spans="1:10" ht="18.75">
      <c r="A118" s="12"/>
      <c r="B118" s="7"/>
      <c r="C118" s="13"/>
      <c r="D118" s="5"/>
      <c r="E118" s="1"/>
      <c r="F118" s="1"/>
      <c r="G118" s="31"/>
      <c r="H118" s="32"/>
      <c r="I118" s="32"/>
      <c r="J118" s="32"/>
    </row>
    <row r="119" spans="1:10" ht="18.75">
      <c r="A119" s="12"/>
      <c r="B119" s="7"/>
      <c r="C119" s="13"/>
      <c r="D119" s="5"/>
      <c r="E119" s="1"/>
      <c r="F119" s="1"/>
      <c r="G119" s="31"/>
      <c r="H119" s="32"/>
      <c r="I119" s="32"/>
      <c r="J119" s="32"/>
    </row>
    <row r="120" spans="1:10" ht="18.75">
      <c r="A120" s="12"/>
      <c r="B120" s="7"/>
      <c r="C120" s="13"/>
      <c r="D120" s="5"/>
      <c r="E120" s="1"/>
      <c r="F120" s="1"/>
      <c r="G120" s="31"/>
      <c r="H120" s="32"/>
      <c r="I120" s="32"/>
      <c r="J120" s="32"/>
    </row>
    <row r="121" spans="1:10" ht="18.75">
      <c r="A121" s="12"/>
      <c r="B121" s="7"/>
      <c r="C121" s="13"/>
      <c r="D121" s="5"/>
      <c r="E121" s="89"/>
      <c r="F121" s="1"/>
      <c r="G121" s="31"/>
      <c r="H121" s="32"/>
      <c r="I121" s="32"/>
      <c r="J121" s="32"/>
    </row>
    <row r="122" spans="1:10" ht="18.75">
      <c r="A122" s="12"/>
      <c r="B122" s="7"/>
      <c r="C122" s="13"/>
      <c r="D122" s="5"/>
      <c r="E122" s="1"/>
      <c r="F122" s="1"/>
      <c r="G122" s="31"/>
      <c r="H122" s="32"/>
      <c r="I122" s="32"/>
      <c r="J122" s="32"/>
    </row>
    <row r="123" spans="1:10" ht="18.75">
      <c r="A123" s="12"/>
      <c r="B123" s="7"/>
      <c r="C123" s="13"/>
      <c r="D123" s="5"/>
      <c r="E123" s="1"/>
      <c r="F123" s="1"/>
      <c r="G123" s="31"/>
      <c r="H123" s="32"/>
      <c r="I123" s="32"/>
      <c r="J123" s="32"/>
    </row>
    <row r="124" spans="1:10" ht="18.75">
      <c r="A124" s="12"/>
      <c r="B124" s="7"/>
      <c r="C124" s="13"/>
      <c r="D124" s="5"/>
      <c r="E124" s="1"/>
      <c r="F124" s="1"/>
      <c r="G124" s="31"/>
      <c r="H124" s="32"/>
      <c r="I124" s="32"/>
      <c r="J124" s="32"/>
    </row>
    <row r="125" spans="1:10" ht="18.75">
      <c r="A125" s="12"/>
      <c r="B125" s="7"/>
      <c r="C125" s="13"/>
      <c r="D125" s="5"/>
      <c r="E125" s="1"/>
      <c r="F125" s="1"/>
      <c r="G125" s="31"/>
      <c r="H125" s="32"/>
      <c r="I125" s="32"/>
      <c r="J125" s="32"/>
    </row>
    <row r="126" spans="1:10" ht="18.75">
      <c r="A126" s="12"/>
      <c r="B126" s="7"/>
      <c r="C126" s="13"/>
      <c r="D126" s="5"/>
      <c r="E126" s="1"/>
      <c r="F126" s="1"/>
      <c r="G126" s="31"/>
      <c r="H126" s="32"/>
      <c r="I126" s="32"/>
      <c r="J126" s="32"/>
    </row>
    <row r="127" spans="1:10" ht="18.75">
      <c r="A127" s="12"/>
      <c r="B127" s="7"/>
      <c r="C127" s="13"/>
      <c r="D127" s="5"/>
      <c r="E127" s="1"/>
      <c r="F127" s="1"/>
      <c r="G127" s="31"/>
      <c r="H127" s="32"/>
      <c r="I127" s="32"/>
      <c r="J127" s="32"/>
    </row>
    <row r="128" spans="1:10" ht="18.75">
      <c r="A128" s="12"/>
      <c r="B128" s="7"/>
      <c r="C128" s="13"/>
      <c r="D128" s="5"/>
      <c r="E128" s="1"/>
      <c r="F128" s="1"/>
      <c r="G128" s="31"/>
      <c r="H128" s="32"/>
      <c r="I128" s="32"/>
      <c r="J128" s="32"/>
    </row>
    <row r="129" spans="1:10" ht="18.75">
      <c r="A129" s="12"/>
      <c r="B129" s="7"/>
      <c r="C129" s="13"/>
      <c r="D129" s="5"/>
      <c r="E129" s="1"/>
      <c r="F129" s="1"/>
      <c r="G129" s="31"/>
      <c r="H129" s="32"/>
      <c r="I129" s="32"/>
      <c r="J129" s="32"/>
    </row>
    <row r="130" spans="1:10" ht="18.75">
      <c r="A130" s="12"/>
      <c r="B130" s="7"/>
      <c r="C130" s="13"/>
      <c r="D130" s="5"/>
      <c r="E130" s="1"/>
      <c r="F130" s="1"/>
      <c r="G130" s="31"/>
      <c r="H130" s="32"/>
      <c r="I130" s="32"/>
      <c r="J130" s="32"/>
    </row>
    <row r="131" spans="1:10" ht="18.75">
      <c r="A131" s="12"/>
      <c r="B131" s="7"/>
      <c r="C131" s="13"/>
      <c r="D131" s="5"/>
      <c r="E131" s="1"/>
      <c r="F131" s="1"/>
      <c r="G131" s="31"/>
      <c r="H131" s="32"/>
      <c r="I131" s="32"/>
      <c r="J131" s="32"/>
    </row>
    <row r="132" spans="1:10" ht="18.75">
      <c r="A132" s="12"/>
      <c r="B132" s="7"/>
      <c r="C132" s="13"/>
      <c r="D132" s="5"/>
      <c r="E132" s="1"/>
      <c r="F132" s="1"/>
      <c r="G132" s="31"/>
      <c r="H132" s="32"/>
      <c r="I132" s="32"/>
      <c r="J132" s="32"/>
    </row>
    <row r="133" spans="1:10" ht="18.75">
      <c r="A133" s="12"/>
      <c r="B133" s="7"/>
      <c r="C133" s="13"/>
      <c r="D133" s="5"/>
      <c r="E133" s="1"/>
      <c r="F133" s="1"/>
      <c r="G133" s="31"/>
      <c r="H133" s="32"/>
      <c r="I133" s="32"/>
      <c r="J133" s="32"/>
    </row>
    <row r="134" spans="1:10" ht="18.75">
      <c r="A134" s="12"/>
      <c r="B134" s="7"/>
      <c r="C134" s="13"/>
      <c r="D134" s="5"/>
      <c r="E134" s="1"/>
      <c r="F134" s="1"/>
      <c r="G134" s="31"/>
      <c r="H134" s="32"/>
      <c r="I134" s="32"/>
      <c r="J134" s="32"/>
    </row>
    <row r="135" spans="1:10" ht="18.75">
      <c r="A135" s="12"/>
      <c r="B135" s="7"/>
      <c r="C135" s="13"/>
      <c r="D135" s="5"/>
      <c r="E135" s="1"/>
      <c r="F135" s="1"/>
      <c r="G135" s="31"/>
      <c r="H135" s="32"/>
      <c r="I135" s="32"/>
      <c r="J135" s="32"/>
    </row>
    <row r="136" spans="1:10" ht="18.75">
      <c r="A136" s="12"/>
      <c r="B136" s="7"/>
      <c r="C136" s="13"/>
      <c r="D136" s="5"/>
      <c r="E136" s="1"/>
      <c r="F136" s="1"/>
      <c r="G136" s="31"/>
      <c r="H136" s="32"/>
      <c r="I136" s="32"/>
      <c r="J136" s="32"/>
    </row>
    <row r="137" spans="1:10" ht="18.75">
      <c r="A137" s="12"/>
      <c r="B137" s="7"/>
      <c r="C137" s="13"/>
      <c r="D137" s="5"/>
      <c r="E137" s="1"/>
      <c r="F137" s="1"/>
      <c r="G137" s="31"/>
      <c r="H137" s="32"/>
      <c r="I137" s="32"/>
      <c r="J137" s="32"/>
    </row>
    <row r="138" spans="1:10" ht="18.75">
      <c r="A138" s="12"/>
      <c r="B138" s="7"/>
      <c r="C138" s="13"/>
      <c r="D138" s="5"/>
      <c r="E138" s="1"/>
      <c r="F138" s="1"/>
      <c r="G138" s="31"/>
      <c r="H138" s="32"/>
      <c r="I138" s="32"/>
      <c r="J138" s="32"/>
    </row>
    <row r="139" spans="1:10" ht="18.75">
      <c r="A139" s="12"/>
      <c r="B139" s="7"/>
      <c r="C139" s="13"/>
      <c r="D139" s="5"/>
      <c r="E139" s="1"/>
      <c r="F139" s="1"/>
      <c r="G139" s="31"/>
      <c r="H139" s="32"/>
      <c r="I139" s="32"/>
      <c r="J139" s="32"/>
    </row>
    <row r="140" spans="1:10" ht="18.75">
      <c r="A140" s="12"/>
      <c r="B140" s="7"/>
      <c r="C140" s="13"/>
      <c r="D140" s="5"/>
      <c r="E140" s="1"/>
      <c r="F140" s="1"/>
      <c r="G140" s="31"/>
      <c r="H140" s="32"/>
      <c r="I140" s="32"/>
      <c r="J140" s="32"/>
    </row>
  </sheetData>
  <mergeCells count="51">
    <mergeCell ref="C8:C9"/>
    <mergeCell ref="D87:E87"/>
    <mergeCell ref="I1:J1"/>
    <mergeCell ref="I2:J2"/>
    <mergeCell ref="I3:J3"/>
    <mergeCell ref="F8:F9"/>
    <mergeCell ref="I8:J8"/>
    <mergeCell ref="A5:K6"/>
    <mergeCell ref="A8:A9"/>
    <mergeCell ref="B8:B9"/>
    <mergeCell ref="D30:E30"/>
    <mergeCell ref="A73:A74"/>
    <mergeCell ref="B73:B74"/>
    <mergeCell ref="E75:E78"/>
    <mergeCell ref="F80:F81"/>
    <mergeCell ref="F75:F78"/>
    <mergeCell ref="D79:E79"/>
    <mergeCell ref="D89:E89"/>
    <mergeCell ref="D82:E82"/>
    <mergeCell ref="E80:E81"/>
    <mergeCell ref="I98:J99"/>
    <mergeCell ref="A96:E96"/>
    <mergeCell ref="A98:C98"/>
    <mergeCell ref="A99:C99"/>
    <mergeCell ref="D91:E91"/>
    <mergeCell ref="D34:E34"/>
    <mergeCell ref="D26:E26"/>
    <mergeCell ref="F48:F49"/>
    <mergeCell ref="C73:C74"/>
    <mergeCell ref="D53:E53"/>
    <mergeCell ref="E50:E52"/>
    <mergeCell ref="F50:F52"/>
    <mergeCell ref="E64:E67"/>
    <mergeCell ref="F64:F67"/>
    <mergeCell ref="D73:D74"/>
    <mergeCell ref="H8:H9"/>
    <mergeCell ref="G8:G9"/>
    <mergeCell ref="D11:E11"/>
    <mergeCell ref="D72:E72"/>
    <mergeCell ref="D69:E69"/>
    <mergeCell ref="D41:E41"/>
    <mergeCell ref="D8:D9"/>
    <mergeCell ref="E48:E49"/>
    <mergeCell ref="F61:F63"/>
    <mergeCell ref="D59:E59"/>
    <mergeCell ref="E31:E33"/>
    <mergeCell ref="D12:D13"/>
    <mergeCell ref="D24:E24"/>
    <mergeCell ref="F31:F33"/>
    <mergeCell ref="E61:E63"/>
    <mergeCell ref="D43:E43"/>
  </mergeCells>
  <phoneticPr fontId="0" type="noConversion"/>
  <printOptions horizontalCentered="1"/>
  <pageMargins left="0.59055118110236227" right="0.39370078740157483" top="0.98425196850393704" bottom="0.78740157480314965" header="0" footer="0"/>
  <pageSetup paperSize="9" scale="49" fitToHeight="50" orientation="landscape" r:id="rId1"/>
  <headerFooter alignWithMargins="0"/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оригінал</vt:lpstr>
      <vt:lpstr>оригінал!Заголовки_для_друку</vt:lpstr>
      <vt:lpstr>оригінал!Область_друку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K-7392</dc:creator>
  <cp:lastModifiedBy>K-7322</cp:lastModifiedBy>
  <cp:lastPrinted>2021-11-30T16:48:34Z</cp:lastPrinted>
  <dcterms:created xsi:type="dcterms:W3CDTF">2011-12-23T16:29:18Z</dcterms:created>
  <dcterms:modified xsi:type="dcterms:W3CDTF">2021-11-30T16:49:32Z</dcterms:modified>
</cp:coreProperties>
</file>