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960" yWindow="690" windowWidth="15480" windowHeight="11640" activeTab="0"/>
  </bookViews>
  <sheets>
    <sheet name="з інших бюджетів" sheetId="1" r:id="rId1"/>
    <sheet name="іншим бюджетам (зміни 22.12.20)" sheetId="2" r:id="rId2"/>
  </sheets>
  <definedNames>
    <definedName name="OLE_LINK1" localSheetId="0">'з інших бюджетів'!#REF!</definedName>
    <definedName name="OLE_LINK1" localSheetId="1">'іншим бюджетам (зміни 22.12.20)'!#REF!</definedName>
    <definedName name="_xlnm.Print_Area" localSheetId="0">'з інших бюджетів'!$B$7:$F$34</definedName>
    <definedName name="_xlnm.Print_Area" localSheetId="1">'іншим бюджетам (зміни 22.12.20)'!$B$11:$G$510</definedName>
  </definedNames>
  <calcPr fullCalcOnLoad="1"/>
</workbook>
</file>

<file path=xl/sharedStrings.xml><?xml version="1.0" encoding="utf-8"?>
<sst xmlns="http://schemas.openxmlformats.org/spreadsheetml/2006/main" count="1037" uniqueCount="214">
  <si>
    <t xml:space="preserve">                                                                    до  розпорядження                                                     </t>
  </si>
  <si>
    <t xml:space="preserve">                                                                    облдержадміністрації </t>
  </si>
  <si>
    <t xml:space="preserve">                                                                    та обласної ради  </t>
  </si>
  <si>
    <t xml:space="preserve">                                                                    від ___________№______</t>
  </si>
  <si>
    <t xml:space="preserve">                                                                    Додаток  1</t>
  </si>
  <si>
    <t>10.03.</t>
  </si>
  <si>
    <t>11.03.</t>
  </si>
  <si>
    <t>12.03.</t>
  </si>
  <si>
    <t>16.03.</t>
  </si>
  <si>
    <t>17.03.</t>
  </si>
  <si>
    <t>18.03.</t>
  </si>
  <si>
    <t>24.03.</t>
  </si>
  <si>
    <t>01.04.</t>
  </si>
  <si>
    <t>02.04.</t>
  </si>
  <si>
    <t>07.04.</t>
  </si>
  <si>
    <t>09.04.</t>
  </si>
  <si>
    <t>10.04.</t>
  </si>
  <si>
    <t>23.04.</t>
  </si>
  <si>
    <t>28.04.</t>
  </si>
  <si>
    <t>05.05.</t>
  </si>
  <si>
    <t>07.05.</t>
  </si>
  <si>
    <t>30.04.</t>
  </si>
  <si>
    <t>13.04.</t>
  </si>
  <si>
    <t>19.05.</t>
  </si>
  <si>
    <t>28.05.</t>
  </si>
  <si>
    <t>29.05.</t>
  </si>
  <si>
    <t>02.06.</t>
  </si>
  <si>
    <t>12.05.</t>
  </si>
  <si>
    <t>02.07.</t>
  </si>
  <si>
    <t>01.07.</t>
  </si>
  <si>
    <t>16.07.</t>
  </si>
  <si>
    <t>04.08.</t>
  </si>
  <si>
    <t>05.08.</t>
  </si>
  <si>
    <t>31.07. (+ -)</t>
  </si>
  <si>
    <t>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</si>
  <si>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</si>
  <si>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трансферту/Найменування бюджету - надавача міжбюджетного трансферту</t>
  </si>
  <si>
    <t>Усього</t>
  </si>
  <si>
    <t xml:space="preserve">І. Трансферти до загального фонду бюджету </t>
  </si>
  <si>
    <t xml:space="preserve">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здоров'я </t>
  </si>
  <si>
    <t>09100000000</t>
  </si>
  <si>
    <t>09500000000</t>
  </si>
  <si>
    <t>Бюджети територіальних громад у Івано-Франківській області</t>
  </si>
  <si>
    <t>09501000000</t>
  </si>
  <si>
    <t>Бюджет Верхнянської сільської територіальної громади</t>
  </si>
  <si>
    <t>09502000000</t>
  </si>
  <si>
    <t>Бюджет Печеніжинської селищної територіальної громади</t>
  </si>
  <si>
    <t>09503000000</t>
  </si>
  <si>
    <t>Бюджет Старобогородчанської сільської територіальної громади</t>
  </si>
  <si>
    <t>09504000000</t>
  </si>
  <si>
    <t>Бюджет Білоберізької сільської територіальної громади</t>
  </si>
  <si>
    <t>09505000000</t>
  </si>
  <si>
    <t xml:space="preserve">Бюджет Тлумацької міської територіальної громади </t>
  </si>
  <si>
    <t>09506000000</t>
  </si>
  <si>
    <t>Бюджет Більшівцівської селищної територіальної громади</t>
  </si>
  <si>
    <t>09507000000</t>
  </si>
  <si>
    <t>Бюджет Витвицької сільської територіальної громади</t>
  </si>
  <si>
    <t>09508000000</t>
  </si>
  <si>
    <t>Бюджет Космацької сільської територіальної громади</t>
  </si>
  <si>
    <t>09509000000</t>
  </si>
  <si>
    <t>Бюджет Матеївецької сільської територіальної громади</t>
  </si>
  <si>
    <t>09510000000</t>
  </si>
  <si>
    <t>Бюджет Нижньовербізької сільської територіальної громади</t>
  </si>
  <si>
    <t>09511000000</t>
  </si>
  <si>
    <t>Бюджет П’ядицької сільської територіальної громади</t>
  </si>
  <si>
    <t>09512000000</t>
  </si>
  <si>
    <t>Бюджет Олешанської сільської територіальної громади</t>
  </si>
  <si>
    <t>09513000000</t>
  </si>
  <si>
    <t>Бюджет Дзвиняцької сільської територіальної громади</t>
  </si>
  <si>
    <t>09514000000</t>
  </si>
  <si>
    <t>Бюджет Рожнівської сільської територіальної громади</t>
  </si>
  <si>
    <t>09515000000</t>
  </si>
  <si>
    <t>Бюджет Яблунівської селищної територіальної громади</t>
  </si>
  <si>
    <t>09516000000</t>
  </si>
  <si>
    <t>Бюджет Переріслянської сільської територіальної громади</t>
  </si>
  <si>
    <t>09517000000</t>
  </si>
  <si>
    <t>Бюджет Ланчинської селищної територіальної громади</t>
  </si>
  <si>
    <t>09518000000</t>
  </si>
  <si>
    <t>Бюджет Заболотівської селищної територіальної громади</t>
  </si>
  <si>
    <t>09519000000</t>
  </si>
  <si>
    <t xml:space="preserve">Бюджет Ямницької сільської територіальної громади </t>
  </si>
  <si>
    <t>09520000000</t>
  </si>
  <si>
    <t>Бюджет Брошнів-Осадської селищної територіальної громади</t>
  </si>
  <si>
    <t>09521000000</t>
  </si>
  <si>
    <t>Бюджет Войнилівської селищної територіальної громади</t>
  </si>
  <si>
    <t>09522000000</t>
  </si>
  <si>
    <t>Бюджет Делятинської селищної територіальної громади</t>
  </si>
  <si>
    <t>09523000000</t>
  </si>
  <si>
    <t>Бюджет Спаської сільської територіальної громади</t>
  </si>
  <si>
    <t>09524000000</t>
  </si>
  <si>
    <t>Бюджет Загвіздянської сільської територіальної громади</t>
  </si>
  <si>
    <t>09525000000</t>
  </si>
  <si>
    <t>Бюджет Угринівської сільської територіальної громади</t>
  </si>
  <si>
    <t>09526000000</t>
  </si>
  <si>
    <t>Бюджет Букачівської селищної територіальної громади</t>
  </si>
  <si>
    <t>09527000000</t>
  </si>
  <si>
    <t>Бюджет Вигодської селищної територіальної громади</t>
  </si>
  <si>
    <t>09528000000</t>
  </si>
  <si>
    <t>Бюджет Коршівської сільської територіальної громади</t>
  </si>
  <si>
    <t>09529000000</t>
  </si>
  <si>
    <t>Бюджет Новицької сільської територіальної громади</t>
  </si>
  <si>
    <t>09530000000</t>
  </si>
  <si>
    <t xml:space="preserve">Бюджет Коломийської міської територіальної громади </t>
  </si>
  <si>
    <t>09531000000</t>
  </si>
  <si>
    <t xml:space="preserve">Бюджет Калуської міської територіальної громади </t>
  </si>
  <si>
    <t>09532000000</t>
  </si>
  <si>
    <t xml:space="preserve">Бюджет Долинської міської територіальної громади </t>
  </si>
  <si>
    <t>09533000000</t>
  </si>
  <si>
    <t xml:space="preserve">Бюджет Івано-Франківської міської територіальної громади </t>
  </si>
  <si>
    <t>09534000000</t>
  </si>
  <si>
    <t xml:space="preserve">Бюджет Гвіздецької селищної територіальної громади </t>
  </si>
  <si>
    <t>09535000000</t>
  </si>
  <si>
    <t xml:space="preserve">Бюджет Дубівської сільської територіальної громади </t>
  </si>
  <si>
    <t>09536000000</t>
  </si>
  <si>
    <t xml:space="preserve">Бюджет Єзупільської селищної територіальної громади </t>
  </si>
  <si>
    <t>09538000000</t>
  </si>
  <si>
    <t xml:space="preserve">Бюджет Пасічнянської сільської територіальної громади </t>
  </si>
  <si>
    <t>09539000000</t>
  </si>
  <si>
    <t xml:space="preserve">Бюджет Підгайчиківської сільської територіальної громади </t>
  </si>
  <si>
    <t>09540000000</t>
  </si>
  <si>
    <t>Бюджет Богородчанської селищної територіальної громади</t>
  </si>
  <si>
    <t>09541000000</t>
  </si>
  <si>
    <t>Бюджет Болехівської міської територіальної громади</t>
  </si>
  <si>
    <t>09542000000</t>
  </si>
  <si>
    <t>Бюджет Бурштинської міської територіальної громади</t>
  </si>
  <si>
    <t>09543000000</t>
  </si>
  <si>
    <t>Бюджет Верховинської селищної територіальної громади</t>
  </si>
  <si>
    <t>09544000000</t>
  </si>
  <si>
    <t>Бюджет Ворохтянської селищної  територіальної громади</t>
  </si>
  <si>
    <t>09545000000</t>
  </si>
  <si>
    <t>Бюджет Галицької міської територіальної громади</t>
  </si>
  <si>
    <t>09546000000</t>
  </si>
  <si>
    <t>Бюджет Городенківської міської територіальної громади</t>
  </si>
  <si>
    <t>09547000000</t>
  </si>
  <si>
    <t>Бюджет Дубовецької сільської територіальної громади</t>
  </si>
  <si>
    <t>09548000000</t>
  </si>
  <si>
    <t>Бюджет Зеленської сільської територіальної громади</t>
  </si>
  <si>
    <t>09549000000</t>
  </si>
  <si>
    <t>Бюджет Косівської міської територіальної громади</t>
  </si>
  <si>
    <t>09550000000</t>
  </si>
  <si>
    <t>Бюджет Кутської селищної територіальної громади</t>
  </si>
  <si>
    <t>09551000000</t>
  </si>
  <si>
    <t>Бюджет Лисецької селищної територіальної громади</t>
  </si>
  <si>
    <t>09552000000</t>
  </si>
  <si>
    <t>Бюджет Надвірнянської міської територіальної громади</t>
  </si>
  <si>
    <t>09553000000</t>
  </si>
  <si>
    <t>Бюджет Обертинської селищної територіальної громади</t>
  </si>
  <si>
    <t>09554000000</t>
  </si>
  <si>
    <t>Бюджет Отинійської селищної територіальної громади</t>
  </si>
  <si>
    <t>09555000000</t>
  </si>
  <si>
    <t>Бюджет Перегінської селищної територіальної громади</t>
  </si>
  <si>
    <t>09556000000</t>
  </si>
  <si>
    <t>Бюджет Поляницької сільської територіальної громади</t>
  </si>
  <si>
    <t>09557000000</t>
  </si>
  <si>
    <t>Бюджет Рогатинської міської територіальної громади</t>
  </si>
  <si>
    <t>09558000000</t>
  </si>
  <si>
    <t>Бюджет Рожнятівської селищної територіальної громади</t>
  </si>
  <si>
    <t>09559000000</t>
  </si>
  <si>
    <t>Бюджет Снятинської міської територіальної громади</t>
  </si>
  <si>
    <t>09560000000</t>
  </si>
  <si>
    <t>Бюджет Солотвинської селищної територіальної громади</t>
  </si>
  <si>
    <t>09561000000</t>
  </si>
  <si>
    <t>Бюджет Тисменицької міської територіальної громади</t>
  </si>
  <si>
    <t>09562000000</t>
  </si>
  <si>
    <t>Бюджет Чернелицької селищної територіальної громади</t>
  </si>
  <si>
    <t>09563000000</t>
  </si>
  <si>
    <t>Бюджет Яремчанської міської територіальної громади</t>
  </si>
  <si>
    <t>2. Показники міжбюджетних трансфертів іншим бюджетам</t>
  </si>
  <si>
    <t>Додаткові виплати бійцям-добровольцям, які брали участь у захисті територіальної цілісності та державного суверенітету на Сході України, з розрахунку 500,0 грн. на місяць на одну особу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</si>
  <si>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</si>
  <si>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бюджету/Код бюджету</t>
  </si>
  <si>
    <t>Найменування трансферту/Найменування бюджету - отримувача міжбюджетного трансферту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</si>
  <si>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педагогічним працівникам інклюзивно-ресурсних центрів)</t>
  </si>
  <si>
    <t>0619330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</si>
  <si>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інклюзивних групах закладів дошкільної освіти та інклюзивних класах закладів загальної середньої освіти (видатки споживання))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</si>
  <si>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інклюзивних групах закладів дошкільної освіти та інклюзивних класах закладів загальної середньої освіти (видатки розвитку))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</si>
  <si>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педагогічним працівникам приватних закладів загальної середньої освіти)</t>
  </si>
  <si>
    <t>Х</t>
  </si>
  <si>
    <t>УСЬОГО за розділами І, ІІ, у тому числі:</t>
  </si>
  <si>
    <t>загальний фонд</t>
  </si>
  <si>
    <t>спеціальний фонд</t>
  </si>
  <si>
    <t>(код бюджету)</t>
  </si>
  <si>
    <t>Базова дотація</t>
  </si>
  <si>
    <t>Додаткова дотація з державного бюджету місцевим бюджетам на здлійснення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</si>
  <si>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</si>
  <si>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 xml:space="preserve">ІІ. Трансферти до спеціального фонду бюджету </t>
  </si>
  <si>
    <t>41037300</t>
  </si>
  <si>
    <t>Дотації з державного бюджету місцевим бюджетам</t>
  </si>
  <si>
    <t>Субвенції з державного бюджету місцевим бюджетам</t>
  </si>
  <si>
    <t>х</t>
  </si>
  <si>
    <t>Львівському обласному бюджету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</si>
  <si>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</si>
  <si>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І. Трансферти із загального фонду обласного бюджету </t>
  </si>
  <si>
    <t>Інші субвенції з місцевого бюджету</t>
  </si>
  <si>
    <t xml:space="preserve">ІІ. Трансферти із спеціального фонду обласного бюджету </t>
  </si>
  <si>
    <t>Додаток 5</t>
  </si>
  <si>
    <t>від __________     №_______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</si>
  <si>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</si>
  <si>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Оплата витрат, пов'язаних із похованням учасників бойових дій, осіб з інвалідністю внаслідок війни та постраждалих учасників Революції Гідності</t>
  </si>
  <si>
    <t>Видатки на пільгове медичне обслуговування громадян, які постраждали внаслідок Чорнобильської катастрофи</t>
  </si>
  <si>
    <t>Здійснення щомісячної виплати дітям до 18 років та неповнолітнім братам і сестрам загиблих під час Революції Гідності в розмірі прожиткового мінімуму, визначеного законом про Державний бюджет України на відповідний рік</t>
  </si>
  <si>
    <t>Додаткові виплати ветеранам ОУН-УПА в сумі 3000,0 гривень на одну особу</t>
  </si>
  <si>
    <t>0619310</t>
  </si>
  <si>
    <t xml:space="preserve">Освітня субвенція з державного бюджету місцевим бюджетам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</si>
  <si>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</si>
  <si>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</si>
  <si>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</si>
  <si>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0819770</t>
  </si>
  <si>
    <t>Виконання Програми розвитку місцевого самоврядування в Івано-Франківській області на 2022 рік</t>
  </si>
  <si>
    <t>Ірина МАЦЬКЕВИЧ</t>
  </si>
  <si>
    <t>Директор департаменту фінансів облдержадміністрації</t>
  </si>
  <si>
    <t xml:space="preserve">                Міжбюджетні трансферти на 2022 рік</t>
  </si>
  <si>
    <t>(грн)</t>
  </si>
  <si>
    <t xml:space="preserve">до рішення обласної ради 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</si>
</sst>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0.000"/>
    <numFmt numFmtId="174" formatCode="0.0"/>
    <numFmt numFmtId="175" formatCode="0.0000"/>
    <numFmt numFmtId="176" formatCode="0.00000"/>
    <numFmt numFmtId="177" formatCode="General_)"/>
    <numFmt numFmtId="178" formatCode="_-* #,##0.000_₴_-;\-* #,##0.000_₴_-;_-* &quot;-&quot;??_₴_-;_-@_-"/>
    <numFmt numFmtId="179" formatCode="_-* #,##0.0_₴_-;\-* #,##0.0_₴_-;_-* &quot;-&quot;??_₴_-;_-@_-"/>
    <numFmt numFmtId="180" formatCode="_-* #,##0.00000_₴_-;\-* #,##0.00000_₴_-;_-* &quot;-&quot;??_₴_-;_-@_-"/>
    <numFmt numFmtId="181" formatCode="#,##0.0000"/>
    <numFmt numFmtId="182" formatCode="#,##0.00000"/>
    <numFmt numFmtId="183" formatCode="#,##0.000000"/>
    <numFmt numFmtId="184" formatCode="#,##0;[Red]#,##0"/>
    <numFmt numFmtId="185" formatCode="#,##0.0"/>
    <numFmt numFmtId="186" formatCode="[$-422]d\ mmmm\ yyyy&quot; р.&quot;"/>
    <numFmt numFmtId="187" formatCode="&quot;Так&quot;;&quot;Так&quot;;&quot;Ні&quot;"/>
    <numFmt numFmtId="188" formatCode="&quot;Істина&quot;;&quot;Істина&quot;;&quot;Хибність&quot;"/>
    <numFmt numFmtId="189" formatCode="&quot;Увімк&quot;;&quot;Увімк&quot;;&quot;Вимк&quot;"/>
    <numFmt numFmtId="190" formatCode="[$€-2]\ ###,000_);[Red]\([$€-2]\ ###,000\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sz val="8"/>
      <name val="Arial"/>
      <family val="2"/>
    </font>
    <font>
      <b/>
      <u val="single"/>
      <sz val="16"/>
      <name val="Times New Roman"/>
      <family val="1"/>
    </font>
    <font>
      <b/>
      <sz val="10"/>
      <name val="Arial"/>
      <family val="2"/>
    </font>
    <font>
      <b/>
      <sz val="14"/>
      <color indexed="30"/>
      <name val="Times New Roman"/>
      <family val="1"/>
    </font>
    <font>
      <b/>
      <sz val="16"/>
      <color indexed="30"/>
      <name val="Times New Roman"/>
      <family val="1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50" applyFont="1" applyFill="1">
      <alignment/>
      <protection/>
    </xf>
    <xf numFmtId="0" fontId="3" fillId="0" borderId="0" xfId="50" applyFont="1" applyFill="1" applyAlignment="1">
      <alignment/>
      <protection/>
    </xf>
    <xf numFmtId="0" fontId="1" fillId="0" borderId="0" xfId="50" applyFont="1" applyFill="1" applyAlignment="1">
      <alignment/>
      <protection/>
    </xf>
    <xf numFmtId="0" fontId="0" fillId="0" borderId="0" xfId="50" applyFont="1" applyFill="1">
      <alignment/>
      <protection/>
    </xf>
    <xf numFmtId="0" fontId="0" fillId="0" borderId="0" xfId="50" applyFont="1" applyFill="1" applyBorder="1">
      <alignment/>
      <protection/>
    </xf>
    <xf numFmtId="0" fontId="1" fillId="0" borderId="0" xfId="50" applyFont="1" applyFill="1">
      <alignment/>
      <protection/>
    </xf>
    <xf numFmtId="0" fontId="8" fillId="0" borderId="0" xfId="50" applyFont="1" applyFill="1">
      <alignment/>
      <protection/>
    </xf>
    <xf numFmtId="0" fontId="1" fillId="0" borderId="0" xfId="50" applyFont="1" applyFill="1" applyAlignment="1">
      <alignment horizontal="center"/>
      <protection/>
    </xf>
    <xf numFmtId="0" fontId="3" fillId="0" borderId="0" xfId="50" applyFont="1" applyFill="1" applyAlignment="1">
      <alignment horizontal="center"/>
      <protection/>
    </xf>
    <xf numFmtId="0" fontId="10" fillId="0" borderId="0" xfId="50" applyFont="1" applyFill="1">
      <alignment/>
      <protection/>
    </xf>
    <xf numFmtId="0" fontId="1" fillId="0" borderId="0" xfId="50" applyFont="1" applyFill="1" applyBorder="1">
      <alignment/>
      <protection/>
    </xf>
    <xf numFmtId="173" fontId="1" fillId="0" borderId="0" xfId="50" applyNumberFormat="1" applyFont="1" applyFill="1">
      <alignment/>
      <protection/>
    </xf>
    <xf numFmtId="178" fontId="1" fillId="0" borderId="0" xfId="63" applyNumberFormat="1" applyFont="1" applyFill="1" applyAlignment="1">
      <alignment/>
    </xf>
    <xf numFmtId="174" fontId="1" fillId="0" borderId="0" xfId="50" applyNumberFormat="1" applyFont="1" applyFill="1">
      <alignment/>
      <protection/>
    </xf>
    <xf numFmtId="174" fontId="1" fillId="0" borderId="0" xfId="50" applyNumberFormat="1" applyFont="1" applyFill="1" applyBorder="1">
      <alignment/>
      <protection/>
    </xf>
    <xf numFmtId="0" fontId="10" fillId="0" borderId="0" xfId="50" applyFont="1" applyFill="1" applyAlignment="1">
      <alignment/>
      <protection/>
    </xf>
    <xf numFmtId="174" fontId="0" fillId="0" borderId="0" xfId="50" applyNumberFormat="1" applyFont="1" applyFill="1">
      <alignment/>
      <protection/>
    </xf>
    <xf numFmtId="0" fontId="3" fillId="0" borderId="0" xfId="50" applyFont="1" applyFill="1" applyBorder="1" applyAlignment="1">
      <alignment horizontal="center" vertical="center" wrapText="1"/>
      <protection/>
    </xf>
    <xf numFmtId="0" fontId="2" fillId="0" borderId="0" xfId="50" applyFont="1" applyFill="1" applyBorder="1" applyAlignment="1">
      <alignment horizontal="center" vertical="center" wrapText="1"/>
      <protection/>
    </xf>
    <xf numFmtId="172" fontId="4" fillId="0" borderId="0" xfId="50" applyNumberFormat="1" applyFont="1" applyFill="1" applyBorder="1" applyAlignment="1">
      <alignment horizontal="center" vertical="center"/>
      <protection/>
    </xf>
    <xf numFmtId="173" fontId="4" fillId="0" borderId="0" xfId="50" applyNumberFormat="1" applyFont="1" applyFill="1" applyBorder="1" applyAlignment="1">
      <alignment horizontal="center" vertical="center"/>
      <protection/>
    </xf>
    <xf numFmtId="172" fontId="9" fillId="0" borderId="0" xfId="50" applyNumberFormat="1" applyFont="1" applyFill="1" applyBorder="1" applyAlignment="1">
      <alignment horizontal="center" vertical="center" wrapText="1"/>
      <protection/>
    </xf>
    <xf numFmtId="173" fontId="9" fillId="0" borderId="0" xfId="50" applyNumberFormat="1" applyFont="1" applyFill="1" applyBorder="1" applyAlignment="1">
      <alignment horizontal="center" vertical="center"/>
      <protection/>
    </xf>
    <xf numFmtId="172" fontId="4" fillId="0" borderId="0" xfId="0" applyNumberFormat="1" applyFont="1" applyFill="1" applyBorder="1" applyAlignment="1">
      <alignment horizontal="center" vertical="center" wrapText="1"/>
    </xf>
    <xf numFmtId="172" fontId="3" fillId="0" borderId="0" xfId="50" applyNumberFormat="1" applyFont="1" applyFill="1" applyBorder="1" applyAlignment="1">
      <alignment horizontal="center" vertical="center" wrapText="1"/>
      <protection/>
    </xf>
    <xf numFmtId="176" fontId="1" fillId="0" borderId="0" xfId="50" applyNumberFormat="1" applyFont="1" applyFill="1">
      <alignment/>
      <protection/>
    </xf>
    <xf numFmtId="180" fontId="1" fillId="0" borderId="0" xfId="63" applyNumberFormat="1" applyFont="1" applyFill="1" applyAlignment="1">
      <alignment/>
    </xf>
    <xf numFmtId="0" fontId="11" fillId="0" borderId="0" xfId="50" applyFont="1" applyFill="1">
      <alignment/>
      <protection/>
    </xf>
    <xf numFmtId="179" fontId="4" fillId="0" borderId="0" xfId="63" applyNumberFormat="1" applyFont="1" applyFill="1" applyBorder="1" applyAlignment="1">
      <alignment horizontal="center" vertical="center"/>
    </xf>
    <xf numFmtId="176" fontId="4" fillId="0" borderId="0" xfId="50" applyNumberFormat="1" applyFont="1" applyFill="1" applyBorder="1" applyAlignment="1">
      <alignment horizontal="center" vertical="center"/>
      <protection/>
    </xf>
    <xf numFmtId="176" fontId="2" fillId="0" borderId="0" xfId="50" applyNumberFormat="1" applyFont="1" applyFill="1" applyBorder="1" applyAlignment="1">
      <alignment horizontal="center" vertical="center" wrapText="1"/>
      <protection/>
    </xf>
    <xf numFmtId="0" fontId="1" fillId="0" borderId="0" xfId="50" applyFont="1" applyFill="1" applyBorder="1" applyAlignment="1">
      <alignment horizontal="center" wrapText="1"/>
      <protection/>
    </xf>
    <xf numFmtId="172" fontId="4" fillId="0" borderId="0" xfId="50" applyNumberFormat="1" applyFont="1" applyFill="1" applyBorder="1" applyAlignment="1">
      <alignment horizontal="center" vertical="center" wrapText="1"/>
      <protection/>
    </xf>
    <xf numFmtId="172" fontId="1" fillId="0" borderId="0" xfId="50" applyNumberFormat="1" applyFont="1" applyFill="1" applyBorder="1" applyAlignment="1">
      <alignment horizontal="center" vertical="center" wrapText="1"/>
      <protection/>
    </xf>
    <xf numFmtId="175" fontId="1" fillId="0" borderId="0" xfId="50" applyNumberFormat="1" applyFont="1" applyFill="1">
      <alignment/>
      <protection/>
    </xf>
    <xf numFmtId="16" fontId="2" fillId="0" borderId="0" xfId="50" applyNumberFormat="1" applyFont="1" applyFill="1" applyBorder="1" applyAlignment="1">
      <alignment horizontal="center" vertical="center" wrapText="1"/>
      <protection/>
    </xf>
    <xf numFmtId="173" fontId="2" fillId="0" borderId="0" xfId="50" applyNumberFormat="1" applyFont="1" applyFill="1" applyBorder="1" applyAlignment="1">
      <alignment horizontal="center" vertical="center" wrapText="1"/>
      <protection/>
    </xf>
    <xf numFmtId="172" fontId="4" fillId="0" borderId="0" xfId="50" applyNumberFormat="1" applyFont="1" applyFill="1" applyBorder="1" applyAlignment="1">
      <alignment horizontal="center"/>
      <protection/>
    </xf>
    <xf numFmtId="176" fontId="1" fillId="0" borderId="0" xfId="50" applyNumberFormat="1" applyFont="1" applyFill="1" applyBorder="1" applyAlignment="1">
      <alignment horizontal="center" wrapText="1"/>
      <protection/>
    </xf>
    <xf numFmtId="0" fontId="0" fillId="0" borderId="0" xfId="50" applyFont="1" applyFill="1" applyAlignment="1">
      <alignment wrapText="1"/>
      <protection/>
    </xf>
    <xf numFmtId="182" fontId="0" fillId="0" borderId="0" xfId="50" applyNumberFormat="1" applyFont="1" applyFill="1">
      <alignment/>
      <protection/>
    </xf>
    <xf numFmtId="182" fontId="1" fillId="0" borderId="0" xfId="50" applyNumberFormat="1" applyFont="1" applyFill="1" applyAlignment="1">
      <alignment horizontal="center"/>
      <protection/>
    </xf>
    <xf numFmtId="0" fontId="0" fillId="0" borderId="0" xfId="50" applyFont="1" applyFill="1" applyBorder="1" applyAlignment="1">
      <alignment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1" xfId="50" applyFont="1" applyFill="1" applyBorder="1" applyAlignment="1">
      <alignment horizontal="center" vertical="center" wrapText="1"/>
      <protection/>
    </xf>
    <xf numFmtId="0" fontId="1" fillId="0" borderId="12" xfId="50" applyFont="1" applyFill="1" applyBorder="1" applyAlignment="1">
      <alignment horizontal="center" vertical="center" wrapText="1"/>
      <protection/>
    </xf>
    <xf numFmtId="0" fontId="1" fillId="0" borderId="10" xfId="50" applyFont="1" applyFill="1" applyBorder="1" applyAlignment="1">
      <alignment horizontal="center" vertical="center" wrapText="1"/>
      <protection/>
    </xf>
    <xf numFmtId="172" fontId="2" fillId="33" borderId="10" xfId="50" applyNumberFormat="1" applyFont="1" applyFill="1" applyBorder="1" applyAlignment="1">
      <alignment horizontal="center" vertical="center" wrapText="1"/>
      <protection/>
    </xf>
    <xf numFmtId="182" fontId="1" fillId="0" borderId="0" xfId="50" applyNumberFormat="1" applyFont="1" applyFill="1" applyAlignment="1">
      <alignment horizontal="center" wrapText="1"/>
      <protection/>
    </xf>
    <xf numFmtId="0" fontId="4" fillId="0" borderId="0" xfId="50" applyFont="1" applyFill="1" applyBorder="1" applyAlignment="1">
      <alignment vertical="center" wrapText="1"/>
      <protection/>
    </xf>
    <xf numFmtId="0" fontId="7" fillId="0" borderId="0" xfId="50" applyFont="1" applyFill="1" applyBorder="1" applyAlignment="1">
      <alignment horizontal="center" vertical="center" wrapText="1"/>
      <protection/>
    </xf>
    <xf numFmtId="0" fontId="3" fillId="0" borderId="0" xfId="50" applyFont="1" applyFill="1" applyBorder="1" applyAlignment="1">
      <alignment vertical="center" wrapText="1"/>
      <protection/>
    </xf>
    <xf numFmtId="0" fontId="2" fillId="0" borderId="0" xfId="50" applyFont="1" applyFill="1" applyAlignment="1">
      <alignment/>
      <protection/>
    </xf>
    <xf numFmtId="182" fontId="2" fillId="0" borderId="0" xfId="50" applyNumberFormat="1" applyFont="1" applyFill="1" applyAlignment="1">
      <alignment horizontal="left" wrapText="1"/>
      <protection/>
    </xf>
    <xf numFmtId="172" fontId="1" fillId="33" borderId="10" xfId="50" applyNumberFormat="1" applyFont="1" applyFill="1" applyBorder="1" applyAlignment="1">
      <alignment horizontal="center" vertical="center" wrapText="1"/>
      <protection/>
    </xf>
    <xf numFmtId="0" fontId="1" fillId="0" borderId="0" xfId="50" applyFont="1" applyFill="1" applyBorder="1" applyAlignment="1">
      <alignment horizontal="center" vertical="center" wrapText="1"/>
      <protection/>
    </xf>
    <xf numFmtId="0" fontId="2" fillId="0" borderId="13" xfId="50" applyFont="1" applyFill="1" applyBorder="1" applyAlignment="1">
      <alignment horizontal="center" vertical="center" wrapText="1"/>
      <protection/>
    </xf>
    <xf numFmtId="172" fontId="1" fillId="0" borderId="10" xfId="50" applyNumberFormat="1" applyFont="1" applyFill="1" applyBorder="1" applyAlignment="1">
      <alignment horizontal="center" vertical="center" wrapText="1"/>
      <protection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173" fontId="1" fillId="0" borderId="10" xfId="50" applyNumberFormat="1" applyFont="1" applyFill="1" applyBorder="1" applyAlignment="1">
      <alignment horizontal="center" vertical="center"/>
      <protection/>
    </xf>
    <xf numFmtId="172" fontId="1" fillId="34" borderId="10" xfId="50" applyNumberFormat="1" applyFont="1" applyFill="1" applyBorder="1" applyAlignment="1">
      <alignment horizontal="center" vertical="center" wrapText="1"/>
      <protection/>
    </xf>
    <xf numFmtId="172" fontId="1" fillId="0" borderId="10" xfId="50" applyNumberFormat="1" applyFont="1" applyFill="1" applyBorder="1" applyAlignment="1">
      <alignment horizontal="center" vertical="center"/>
      <protection/>
    </xf>
    <xf numFmtId="173" fontId="1" fillId="0" borderId="14" xfId="50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173" fontId="12" fillId="0" borderId="10" xfId="50" applyNumberFormat="1" applyFont="1" applyFill="1" applyBorder="1" applyAlignment="1">
      <alignment horizontal="center" vertical="center"/>
      <protection/>
    </xf>
    <xf numFmtId="0" fontId="12" fillId="0" borderId="10" xfId="50" applyFont="1" applyFill="1" applyBorder="1" applyAlignment="1">
      <alignment horizontal="left" vertical="center" wrapText="1"/>
      <protection/>
    </xf>
    <xf numFmtId="0" fontId="1" fillId="0" borderId="13" xfId="50" applyFont="1" applyFill="1" applyBorder="1" applyAlignment="1">
      <alignment horizontal="right" vertical="center" wrapText="1"/>
      <protection/>
    </xf>
    <xf numFmtId="0" fontId="1" fillId="0" borderId="13" xfId="50" applyFont="1" applyFill="1" applyBorder="1" applyAlignment="1">
      <alignment horizontal="center" vertical="center" wrapText="1"/>
      <protection/>
    </xf>
    <xf numFmtId="172" fontId="12" fillId="34" borderId="10" xfId="50" applyNumberFormat="1" applyFont="1" applyFill="1" applyBorder="1" applyAlignment="1">
      <alignment horizontal="center" vertical="center" wrapText="1"/>
      <protection/>
    </xf>
    <xf numFmtId="172" fontId="12" fillId="0" borderId="10" xfId="50" applyNumberFormat="1" applyFont="1" applyFill="1" applyBorder="1" applyAlignment="1">
      <alignment horizontal="center" vertical="center" wrapText="1"/>
      <protection/>
    </xf>
    <xf numFmtId="0" fontId="14" fillId="0" borderId="13" xfId="50" applyFont="1" applyFill="1" applyBorder="1" applyAlignment="1" quotePrefix="1">
      <alignment horizontal="center" vertical="center" wrapText="1"/>
      <protection/>
    </xf>
    <xf numFmtId="0" fontId="2" fillId="35" borderId="12" xfId="50" applyFont="1" applyFill="1" applyBorder="1" applyAlignment="1">
      <alignment horizontal="center" vertical="center" wrapText="1"/>
      <protection/>
    </xf>
    <xf numFmtId="0" fontId="2" fillId="35" borderId="10" xfId="50" applyFont="1" applyFill="1" applyBorder="1" applyAlignment="1">
      <alignment horizontal="center" vertical="center" wrapText="1"/>
      <protection/>
    </xf>
    <xf numFmtId="0" fontId="2" fillId="35" borderId="10" xfId="50" applyFont="1" applyFill="1" applyBorder="1" applyAlignment="1">
      <alignment horizontal="left" vertical="center" wrapText="1"/>
      <protection/>
    </xf>
    <xf numFmtId="172" fontId="2" fillId="35" borderId="10" xfId="50" applyNumberFormat="1" applyFont="1" applyFill="1" applyBorder="1" applyAlignment="1">
      <alignment horizontal="center" vertical="center" wrapText="1"/>
      <protection/>
    </xf>
    <xf numFmtId="3" fontId="2" fillId="35" borderId="10" xfId="50" applyNumberFormat="1" applyFont="1" applyFill="1" applyBorder="1" applyAlignment="1">
      <alignment horizontal="center" vertical="center" wrapText="1"/>
      <protection/>
    </xf>
    <xf numFmtId="0" fontId="1" fillId="35" borderId="10" xfId="33" applyFont="1" applyFill="1" applyBorder="1" applyAlignment="1">
      <alignment horizontal="center" vertical="center" wrapText="1"/>
      <protection/>
    </xf>
    <xf numFmtId="0" fontId="1" fillId="35" borderId="10" xfId="50" applyFont="1" applyFill="1" applyBorder="1" applyAlignment="1">
      <alignment horizontal="left" vertical="center" wrapText="1"/>
      <protection/>
    </xf>
    <xf numFmtId="3" fontId="1" fillId="35" borderId="10" xfId="50" applyNumberFormat="1" applyFont="1" applyFill="1" applyBorder="1" applyAlignment="1">
      <alignment horizontal="center" vertical="center" wrapText="1"/>
      <protection/>
    </xf>
    <xf numFmtId="0" fontId="1" fillId="35" borderId="10" xfId="33" applyFont="1" applyFill="1" applyBorder="1" applyAlignment="1">
      <alignment horizontal="left" vertical="center" wrapText="1"/>
      <protection/>
    </xf>
    <xf numFmtId="0" fontId="1" fillId="35" borderId="10" xfId="0" applyFont="1" applyFill="1" applyBorder="1" applyAlignment="1">
      <alignment vertical="center" wrapText="1"/>
    </xf>
    <xf numFmtId="177" fontId="1" fillId="35" borderId="10" xfId="0" applyNumberFormat="1" applyFont="1" applyFill="1" applyBorder="1" applyAlignment="1">
      <alignment horizontal="center" vertical="center"/>
    </xf>
    <xf numFmtId="177" fontId="1" fillId="35" borderId="10" xfId="0" applyNumberFormat="1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top" wrapText="1"/>
    </xf>
    <xf numFmtId="0" fontId="1" fillId="35" borderId="10" xfId="50" applyFont="1" applyFill="1" applyBorder="1" applyAlignment="1">
      <alignment horizontal="center" vertical="center" wrapText="1"/>
      <protection/>
    </xf>
    <xf numFmtId="172" fontId="1" fillId="35" borderId="10" xfId="50" applyNumberFormat="1" applyFont="1" applyFill="1" applyBorder="1" applyAlignment="1">
      <alignment horizontal="center" vertical="center" wrapText="1"/>
      <protection/>
    </xf>
    <xf numFmtId="172" fontId="1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0" fontId="10" fillId="35" borderId="10" xfId="33" applyFont="1" applyFill="1" applyBorder="1" applyAlignment="1">
      <alignment horizontal="center" vertical="center" wrapText="1"/>
      <protection/>
    </xf>
    <xf numFmtId="184" fontId="1" fillId="35" borderId="10" xfId="0" applyNumberFormat="1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0" xfId="50" applyFont="1" applyFill="1" applyBorder="1" applyAlignment="1" quotePrefix="1">
      <alignment horizontal="center" vertical="center"/>
      <protection/>
    </xf>
    <xf numFmtId="0" fontId="2" fillId="35" borderId="10" xfId="50" applyFont="1" applyFill="1" applyBorder="1" applyAlignment="1">
      <alignment horizontal="center" vertical="center"/>
      <protection/>
    </xf>
    <xf numFmtId="49" fontId="2" fillId="35" borderId="10" xfId="50" applyNumberFormat="1" applyFont="1" applyFill="1" applyBorder="1" applyAlignment="1">
      <alignment horizontal="center" vertical="center"/>
      <protection/>
    </xf>
    <xf numFmtId="173" fontId="2" fillId="0" borderId="10" xfId="50" applyNumberFormat="1" applyFont="1" applyFill="1" applyBorder="1" applyAlignment="1">
      <alignment horizontal="center" vertical="center"/>
      <protection/>
    </xf>
    <xf numFmtId="173" fontId="3" fillId="0" borderId="0" xfId="50" applyNumberFormat="1" applyFont="1" applyFill="1" applyBorder="1" applyAlignment="1">
      <alignment horizontal="center" vertical="center"/>
      <protection/>
    </xf>
    <xf numFmtId="0" fontId="2" fillId="0" borderId="0" xfId="50" applyFont="1" applyFill="1">
      <alignment/>
      <protection/>
    </xf>
    <xf numFmtId="0" fontId="15" fillId="0" borderId="0" xfId="50" applyFont="1" applyFill="1">
      <alignment/>
      <protection/>
    </xf>
    <xf numFmtId="172" fontId="2" fillId="34" borderId="10" xfId="50" applyNumberFormat="1" applyFont="1" applyFill="1" applyBorder="1" applyAlignment="1">
      <alignment horizontal="center" vertical="center" wrapText="1"/>
      <protection/>
    </xf>
    <xf numFmtId="172" fontId="2" fillId="0" borderId="10" xfId="50" applyNumberFormat="1" applyFont="1" applyFill="1" applyBorder="1" applyAlignment="1">
      <alignment horizontal="center" vertical="center" wrapText="1"/>
      <protection/>
    </xf>
    <xf numFmtId="174" fontId="15" fillId="0" borderId="0" xfId="50" applyNumberFormat="1" applyFont="1" applyFill="1">
      <alignment/>
      <protection/>
    </xf>
    <xf numFmtId="172" fontId="2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16" fillId="34" borderId="10" xfId="50" applyNumberFormat="1" applyFont="1" applyFill="1" applyBorder="1" applyAlignment="1">
      <alignment horizontal="center" vertical="center" wrapText="1"/>
      <protection/>
    </xf>
    <xf numFmtId="172" fontId="17" fillId="0" borderId="0" xfId="50" applyNumberFormat="1" applyFont="1" applyFill="1" applyBorder="1" applyAlignment="1">
      <alignment horizontal="center" vertical="center" wrapText="1"/>
      <protection/>
    </xf>
    <xf numFmtId="0" fontId="16" fillId="0" borderId="0" xfId="50" applyFont="1" applyFill="1">
      <alignment/>
      <protection/>
    </xf>
    <xf numFmtId="0" fontId="18" fillId="0" borderId="0" xfId="50" applyFont="1" applyFill="1">
      <alignment/>
      <protection/>
    </xf>
    <xf numFmtId="0" fontId="2" fillId="35" borderId="10" xfId="33" applyFont="1" applyFill="1" applyBorder="1" applyAlignment="1">
      <alignment horizontal="center" vertical="center" wrapText="1"/>
      <protection/>
    </xf>
    <xf numFmtId="0" fontId="2" fillId="35" borderId="10" xfId="33" applyFont="1" applyFill="1" applyBorder="1" applyAlignment="1">
      <alignment horizontal="left" vertical="center" wrapText="1"/>
      <protection/>
    </xf>
    <xf numFmtId="174" fontId="2" fillId="0" borderId="0" xfId="50" applyNumberFormat="1" applyFont="1" applyFill="1">
      <alignment/>
      <protection/>
    </xf>
    <xf numFmtId="0" fontId="2" fillId="35" borderId="10" xfId="0" applyFont="1" applyFill="1" applyBorder="1" applyAlignment="1">
      <alignment horizontal="left" vertical="center" wrapText="1"/>
    </xf>
    <xf numFmtId="3" fontId="2" fillId="0" borderId="10" xfId="50" applyNumberFormat="1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justify" vertical="center"/>
    </xf>
    <xf numFmtId="0" fontId="2" fillId="0" borderId="10" xfId="50" applyFont="1" applyFill="1" applyBorder="1" applyAlignment="1">
      <alignment horizontal="center" vertical="center" wrapText="1"/>
      <protection/>
    </xf>
    <xf numFmtId="0" fontId="3" fillId="0" borderId="0" xfId="50" applyFont="1" applyFill="1" applyAlignment="1">
      <alignment/>
      <protection/>
    </xf>
    <xf numFmtId="0" fontId="3" fillId="0" borderId="0" xfId="50" applyFont="1" applyFill="1" applyAlignment="1">
      <alignment wrapText="1"/>
      <protection/>
    </xf>
    <xf numFmtId="0" fontId="1" fillId="35" borderId="15" xfId="50" applyFont="1" applyFill="1" applyBorder="1" applyAlignment="1">
      <alignment horizontal="center" vertical="center" wrapText="1"/>
      <protection/>
    </xf>
    <xf numFmtId="0" fontId="2" fillId="35" borderId="14" xfId="50" applyFont="1" applyFill="1" applyBorder="1" applyAlignment="1">
      <alignment horizontal="center" vertical="center" wrapText="1"/>
      <protection/>
    </xf>
    <xf numFmtId="0" fontId="2" fillId="0" borderId="0" xfId="50" applyFont="1" applyFill="1" applyBorder="1" applyAlignment="1">
      <alignment horizontal="center" vertical="center" wrapText="1"/>
      <protection/>
    </xf>
    <xf numFmtId="0" fontId="1" fillId="35" borderId="14" xfId="50" applyFont="1" applyFill="1" applyBorder="1" applyAlignment="1">
      <alignment horizontal="center" vertical="center" wrapText="1"/>
      <protection/>
    </xf>
    <xf numFmtId="182" fontId="1" fillId="0" borderId="0" xfId="50" applyNumberFormat="1" applyFont="1" applyFill="1" applyAlignment="1">
      <alignment horizontal="center" wrapText="1"/>
      <protection/>
    </xf>
    <xf numFmtId="0" fontId="1" fillId="35" borderId="10" xfId="50" applyFont="1" applyFill="1" applyBorder="1" applyAlignment="1">
      <alignment horizontal="center" vertical="center" wrapText="1"/>
      <protection/>
    </xf>
    <xf numFmtId="0" fontId="2" fillId="35" borderId="10" xfId="50" applyFont="1" applyFill="1" applyBorder="1" applyAlignment="1">
      <alignment horizontal="center" vertical="center" wrapText="1"/>
      <protection/>
    </xf>
    <xf numFmtId="0" fontId="1" fillId="0" borderId="15" xfId="50" applyFont="1" applyFill="1" applyBorder="1" applyAlignment="1">
      <alignment horizontal="center" vertical="center" wrapText="1"/>
      <protection/>
    </xf>
    <xf numFmtId="0" fontId="1" fillId="0" borderId="14" xfId="50" applyFont="1" applyFill="1" applyBorder="1" applyAlignment="1">
      <alignment horizontal="center" vertical="center" wrapText="1"/>
      <protection/>
    </xf>
    <xf numFmtId="0" fontId="2" fillId="0" borderId="14" xfId="50" applyFont="1" applyFill="1" applyBorder="1" applyAlignment="1">
      <alignment horizontal="center" vertical="center" wrapText="1"/>
      <protection/>
    </xf>
    <xf numFmtId="0" fontId="1" fillId="0" borderId="10" xfId="50" applyFont="1" applyFill="1" applyBorder="1" applyAlignment="1">
      <alignment horizontal="center" vertical="center" wrapText="1"/>
      <protection/>
    </xf>
    <xf numFmtId="0" fontId="2" fillId="0" borderId="0" xfId="50" applyFont="1" applyFill="1" applyAlignment="1">
      <alignment horizontal="left"/>
      <protection/>
    </xf>
    <xf numFmtId="0" fontId="1" fillId="0" borderId="0" xfId="50" applyFont="1" applyFill="1" applyAlignment="1">
      <alignment horizontal="left"/>
      <protection/>
    </xf>
    <xf numFmtId="0" fontId="2" fillId="0" borderId="0" xfId="50" applyFont="1" applyFill="1" applyAlignment="1">
      <alignment horizontal="right"/>
      <protection/>
    </xf>
    <xf numFmtId="0" fontId="1" fillId="0" borderId="0" xfId="50" applyFont="1" applyFill="1" applyAlignment="1">
      <alignment horizontal="right"/>
      <protection/>
    </xf>
    <xf numFmtId="0" fontId="4" fillId="0" borderId="0" xfId="50" applyFont="1" applyFill="1" applyBorder="1" applyAlignment="1">
      <alignment horizontal="left" vertical="center" wrapText="1"/>
      <protection/>
    </xf>
    <xf numFmtId="0" fontId="2" fillId="0" borderId="13" xfId="50" applyFont="1" applyFill="1" applyBorder="1" applyAlignment="1">
      <alignment horizontal="center" vertical="center" wrapText="1"/>
      <protection/>
    </xf>
    <xf numFmtId="0" fontId="3" fillId="0" borderId="0" xfId="50" applyFont="1" applyFill="1" applyBorder="1" applyAlignment="1">
      <alignment horizontal="center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_ПРОПОЗИЦ11 ЗАЛИШОК на 01,01,2016" xfId="50"/>
    <cellStyle name="Зв'язана клітинка" xfId="51"/>
    <cellStyle name="Контрольна клітинка" xfId="52"/>
    <cellStyle name="Назва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BB123"/>
  <sheetViews>
    <sheetView tabSelected="1" zoomScale="79" zoomScaleNormal="79" zoomScaleSheetLayoutView="100" zoomScalePageLayoutView="0" workbookViewId="0" topLeftCell="A7">
      <pane xSplit="2" ySplit="13" topLeftCell="C28" activePane="bottomRight" state="frozen"/>
      <selection pane="topLeft" activeCell="A7" sqref="A7"/>
      <selection pane="topRight" activeCell="B7" sqref="B7"/>
      <selection pane="bottomLeft" activeCell="A15" sqref="A15"/>
      <selection pane="bottomRight" activeCell="B14" sqref="B14:F34"/>
    </sheetView>
  </sheetViews>
  <sheetFormatPr defaultColWidth="9.140625" defaultRowHeight="12.75"/>
  <cols>
    <col min="1" max="1" width="11.140625" style="1" customWidth="1"/>
    <col min="2" max="2" width="16.57421875" style="1" customWidth="1"/>
    <col min="3" max="3" width="69.28125" style="1" customWidth="1"/>
    <col min="4" max="4" width="42.00390625" style="1" customWidth="1"/>
    <col min="5" max="5" width="22.140625" style="1" hidden="1" customWidth="1"/>
    <col min="6" max="6" width="20.421875" style="1" hidden="1" customWidth="1"/>
    <col min="7" max="20" width="20.421875" style="1" customWidth="1"/>
    <col min="21" max="26" width="17.7109375" style="1" customWidth="1"/>
    <col min="27" max="27" width="12.00390625" style="1" customWidth="1"/>
    <col min="28" max="28" width="10.140625" style="1" customWidth="1"/>
    <col min="29" max="29" width="13.00390625" style="1" customWidth="1"/>
    <col min="30" max="30" width="13.57421875" style="1" customWidth="1"/>
    <col min="31" max="31" width="11.8515625" style="1" customWidth="1"/>
    <col min="32" max="32" width="12.7109375" style="1" customWidth="1"/>
    <col min="33" max="33" width="10.7109375" style="1" customWidth="1"/>
    <col min="34" max="35" width="13.28125" style="1" customWidth="1"/>
    <col min="36" max="36" width="10.140625" style="1" customWidth="1"/>
    <col min="37" max="37" width="17.421875" style="1" customWidth="1"/>
    <col min="38" max="38" width="13.140625" style="1" customWidth="1"/>
    <col min="39" max="39" width="11.28125" style="1" customWidth="1"/>
    <col min="40" max="40" width="11.421875" style="1" customWidth="1"/>
    <col min="41" max="42" width="12.7109375" style="1" customWidth="1"/>
    <col min="43" max="47" width="9.140625" style="1" customWidth="1"/>
    <col min="48" max="48" width="8.7109375" style="1" customWidth="1"/>
    <col min="49" max="49" width="9.140625" style="1" customWidth="1"/>
    <col min="50" max="50" width="12.421875" style="1" bestFit="1" customWidth="1"/>
    <col min="51" max="51" width="9.140625" style="1" customWidth="1"/>
    <col min="52" max="52" width="14.00390625" style="1" bestFit="1" customWidth="1"/>
    <col min="53" max="53" width="9.140625" style="1" customWidth="1"/>
    <col min="54" max="54" width="10.00390625" style="1" bestFit="1" customWidth="1"/>
    <col min="55" max="16384" width="9.140625" style="1" customWidth="1"/>
  </cols>
  <sheetData>
    <row r="1" spans="3:4" ht="20.25" hidden="1">
      <c r="C1" s="121" t="s">
        <v>4</v>
      </c>
      <c r="D1" s="121"/>
    </row>
    <row r="2" spans="3:4" ht="18" customHeight="1" hidden="1">
      <c r="C2" s="122" t="s">
        <v>0</v>
      </c>
      <c r="D2" s="122"/>
    </row>
    <row r="3" spans="3:4" ht="18" customHeight="1" hidden="1">
      <c r="C3" s="122" t="s">
        <v>1</v>
      </c>
      <c r="D3" s="122"/>
    </row>
    <row r="4" spans="3:4" ht="20.25" hidden="1">
      <c r="C4" s="2" t="s">
        <v>2</v>
      </c>
      <c r="D4" s="2"/>
    </row>
    <row r="5" spans="3:4" ht="20.25" hidden="1">
      <c r="C5" s="121" t="s">
        <v>3</v>
      </c>
      <c r="D5" s="121"/>
    </row>
    <row r="6" spans="3:4" ht="18.75" hidden="1">
      <c r="C6" s="3"/>
      <c r="D6" s="3"/>
    </row>
    <row r="7" spans="3:4" ht="20.25">
      <c r="C7" s="16"/>
      <c r="D7" s="9"/>
    </row>
    <row r="8" spans="3:4" ht="24.75" customHeight="1">
      <c r="C8" s="16"/>
      <c r="D8" s="53" t="s">
        <v>195</v>
      </c>
    </row>
    <row r="9" spans="3:6" ht="24.75" customHeight="1">
      <c r="C9" s="3"/>
      <c r="D9" s="54" t="s">
        <v>213</v>
      </c>
      <c r="E9" s="127"/>
      <c r="F9" s="127"/>
    </row>
    <row r="10" spans="3:6" ht="24.75" customHeight="1">
      <c r="C10" s="3"/>
      <c r="D10" s="54" t="s">
        <v>196</v>
      </c>
      <c r="E10" s="49"/>
      <c r="F10" s="49"/>
    </row>
    <row r="11" spans="2:36" ht="35.25" customHeight="1">
      <c r="B11" s="52"/>
      <c r="C11" s="18" t="s">
        <v>211</v>
      </c>
      <c r="D11" s="52"/>
      <c r="E11" s="52"/>
      <c r="F11" s="52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5"/>
      <c r="V11" s="25"/>
      <c r="W11" s="25"/>
      <c r="X11" s="25"/>
      <c r="Y11" s="25"/>
      <c r="Z11" s="25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2:36" ht="18" customHeight="1">
      <c r="B12" s="18"/>
      <c r="C12" s="75" t="s">
        <v>40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5"/>
      <c r="V12" s="25"/>
      <c r="W12" s="25"/>
      <c r="X12" s="25"/>
      <c r="Y12" s="25"/>
      <c r="Z12" s="25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2:36" ht="30.75" customHeight="1">
      <c r="B13" s="18"/>
      <c r="C13" s="51" t="s">
        <v>181</v>
      </c>
      <c r="D13" s="50"/>
      <c r="E13" s="50"/>
      <c r="F13" s="5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5"/>
      <c r="V13" s="25"/>
      <c r="W13" s="25"/>
      <c r="X13" s="25"/>
      <c r="Y13" s="25"/>
      <c r="Z13" s="25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2:7" ht="30.75" customHeight="1">
      <c r="B14" s="125" t="s">
        <v>34</v>
      </c>
      <c r="C14" s="125"/>
      <c r="D14" s="125"/>
      <c r="E14" s="125"/>
      <c r="F14" s="125"/>
      <c r="G14" s="41"/>
    </row>
    <row r="15" spans="2:7" ht="21" customHeight="1">
      <c r="B15" s="6"/>
      <c r="C15" s="57"/>
      <c r="D15" s="71" t="s">
        <v>212</v>
      </c>
      <c r="E15" s="72"/>
      <c r="F15" s="72"/>
      <c r="G15" s="41"/>
    </row>
    <row r="16" spans="2:36" ht="25.5" customHeight="1">
      <c r="B16" s="123" t="s">
        <v>35</v>
      </c>
      <c r="C16" s="123" t="s">
        <v>36</v>
      </c>
      <c r="D16" s="128" t="s">
        <v>37</v>
      </c>
      <c r="E16" s="120"/>
      <c r="F16" s="120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34"/>
      <c r="V16" s="34"/>
      <c r="W16" s="34"/>
      <c r="X16" s="34"/>
      <c r="Y16" s="34"/>
      <c r="Z16" s="34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2:54" ht="68.25" customHeight="1">
      <c r="B17" s="126"/>
      <c r="C17" s="124"/>
      <c r="D17" s="129"/>
      <c r="E17" s="120"/>
      <c r="F17" s="120"/>
      <c r="G17" s="19"/>
      <c r="H17" s="19"/>
      <c r="I17" s="32"/>
      <c r="J17" s="32"/>
      <c r="K17" s="32"/>
      <c r="L17" s="32"/>
      <c r="M17" s="32"/>
      <c r="N17" s="32"/>
      <c r="O17" s="32"/>
      <c r="P17" s="36"/>
      <c r="Q17" s="36"/>
      <c r="R17" s="36"/>
      <c r="S17" s="36"/>
      <c r="T17" s="36"/>
      <c r="U17" s="36">
        <v>44057</v>
      </c>
      <c r="V17" s="36">
        <v>44056</v>
      </c>
      <c r="W17" s="36">
        <v>44054</v>
      </c>
      <c r="X17" s="32" t="s">
        <v>32</v>
      </c>
      <c r="Y17" s="32" t="s">
        <v>31</v>
      </c>
      <c r="Z17" s="32" t="s">
        <v>33</v>
      </c>
      <c r="AA17" s="36">
        <v>44033</v>
      </c>
      <c r="AB17" s="32" t="s">
        <v>30</v>
      </c>
      <c r="AC17" s="32" t="s">
        <v>28</v>
      </c>
      <c r="AD17" s="32" t="s">
        <v>29</v>
      </c>
      <c r="AE17" s="32" t="s">
        <v>26</v>
      </c>
      <c r="AF17" s="32" t="s">
        <v>25</v>
      </c>
      <c r="AG17" s="6" t="s">
        <v>24</v>
      </c>
      <c r="AH17" s="6" t="s">
        <v>23</v>
      </c>
      <c r="AI17" s="6" t="s">
        <v>27</v>
      </c>
      <c r="AJ17" s="6" t="s">
        <v>20</v>
      </c>
      <c r="AK17" s="6" t="s">
        <v>19</v>
      </c>
      <c r="AL17" s="6" t="s">
        <v>19</v>
      </c>
      <c r="AM17" s="28" t="s">
        <v>21</v>
      </c>
      <c r="AN17" s="6" t="s">
        <v>18</v>
      </c>
      <c r="AO17" s="8" t="s">
        <v>17</v>
      </c>
      <c r="AP17" s="6" t="s">
        <v>22</v>
      </c>
      <c r="AQ17" s="6" t="s">
        <v>16</v>
      </c>
      <c r="AR17" s="6" t="s">
        <v>15</v>
      </c>
      <c r="AS17" s="6" t="s">
        <v>14</v>
      </c>
      <c r="AT17" s="6" t="s">
        <v>13</v>
      </c>
      <c r="AU17" s="6" t="s">
        <v>12</v>
      </c>
      <c r="AV17" s="6" t="s">
        <v>11</v>
      </c>
      <c r="AW17" s="6" t="s">
        <v>10</v>
      </c>
      <c r="AX17" s="6" t="s">
        <v>9</v>
      </c>
      <c r="AY17" s="6" t="s">
        <v>8</v>
      </c>
      <c r="AZ17" s="6" t="s">
        <v>7</v>
      </c>
      <c r="BA17" s="6" t="s">
        <v>6</v>
      </c>
      <c r="BB17" s="6" t="s">
        <v>5</v>
      </c>
    </row>
    <row r="18" spans="2:54" ht="19.5" customHeight="1">
      <c r="B18" s="76">
        <v>1</v>
      </c>
      <c r="C18" s="77">
        <v>2</v>
      </c>
      <c r="D18" s="77">
        <v>3</v>
      </c>
      <c r="E18" s="44"/>
      <c r="F18" s="45"/>
      <c r="G18" s="19"/>
      <c r="H18" s="19"/>
      <c r="I18" s="39"/>
      <c r="J18" s="39"/>
      <c r="K18" s="39"/>
      <c r="L18" s="39"/>
      <c r="M18" s="39"/>
      <c r="N18" s="39"/>
      <c r="O18" s="39"/>
      <c r="P18" s="39"/>
      <c r="Q18" s="39"/>
      <c r="R18" s="31"/>
      <c r="S18" s="31"/>
      <c r="T18" s="31"/>
      <c r="U18" s="31">
        <f aca="true" t="shared" si="0" ref="U18:AO18">SUM(U21:U34)</f>
        <v>0</v>
      </c>
      <c r="V18" s="31">
        <f t="shared" si="0"/>
        <v>0</v>
      </c>
      <c r="W18" s="31">
        <f t="shared" si="0"/>
        <v>0</v>
      </c>
      <c r="X18" s="26">
        <f t="shared" si="0"/>
        <v>0</v>
      </c>
      <c r="Y18" s="35">
        <f t="shared" si="0"/>
        <v>0</v>
      </c>
      <c r="Z18" s="35">
        <f t="shared" si="0"/>
        <v>0</v>
      </c>
      <c r="AA18" s="37">
        <f t="shared" si="0"/>
        <v>0</v>
      </c>
      <c r="AB18" s="35">
        <f t="shared" si="0"/>
        <v>0</v>
      </c>
      <c r="AC18" s="35">
        <f t="shared" si="0"/>
        <v>0</v>
      </c>
      <c r="AD18" s="35">
        <f t="shared" si="0"/>
        <v>-50</v>
      </c>
      <c r="AE18" s="12">
        <f t="shared" si="0"/>
        <v>0</v>
      </c>
      <c r="AF18" s="26">
        <f t="shared" si="0"/>
        <v>0</v>
      </c>
      <c r="AG18" s="12">
        <f t="shared" si="0"/>
        <v>0</v>
      </c>
      <c r="AH18" s="26">
        <f t="shared" si="0"/>
        <v>0</v>
      </c>
      <c r="AI18" s="12">
        <f t="shared" si="0"/>
        <v>0</v>
      </c>
      <c r="AJ18" s="12">
        <f t="shared" si="0"/>
        <v>0</v>
      </c>
      <c r="AK18" s="27">
        <f t="shared" si="0"/>
        <v>0</v>
      </c>
      <c r="AL18" s="12">
        <f t="shared" si="0"/>
        <v>0</v>
      </c>
      <c r="AM18" s="12">
        <f t="shared" si="0"/>
        <v>-56</v>
      </c>
      <c r="AN18" s="12">
        <f t="shared" si="0"/>
        <v>0</v>
      </c>
      <c r="AO18" s="14">
        <f t="shared" si="0"/>
        <v>0</v>
      </c>
      <c r="AP18" s="14">
        <v>372.85</v>
      </c>
      <c r="AQ18" s="14">
        <f aca="true" t="shared" si="1" ref="AQ18:BB18">SUM(AQ21:AQ34)</f>
        <v>0</v>
      </c>
      <c r="AR18" s="14">
        <f t="shared" si="1"/>
        <v>100</v>
      </c>
      <c r="AS18" s="14">
        <f t="shared" si="1"/>
        <v>0</v>
      </c>
      <c r="AT18" s="14">
        <f t="shared" si="1"/>
        <v>0</v>
      </c>
      <c r="AU18" s="14">
        <f t="shared" si="1"/>
        <v>0</v>
      </c>
      <c r="AV18" s="14">
        <f t="shared" si="1"/>
        <v>304.103</v>
      </c>
      <c r="AW18" s="14">
        <f t="shared" si="1"/>
        <v>4</v>
      </c>
      <c r="AX18" s="14">
        <f t="shared" si="1"/>
        <v>0</v>
      </c>
      <c r="AY18" s="14">
        <f t="shared" si="1"/>
        <v>0</v>
      </c>
      <c r="AZ18" s="14">
        <f t="shared" si="1"/>
        <v>0</v>
      </c>
      <c r="BA18" s="14">
        <f t="shared" si="1"/>
        <v>0</v>
      </c>
      <c r="BB18" s="14">
        <f t="shared" si="1"/>
        <v>14.652</v>
      </c>
    </row>
    <row r="19" spans="2:54" ht="33" customHeight="1">
      <c r="B19" s="77"/>
      <c r="C19" s="78" t="s">
        <v>38</v>
      </c>
      <c r="D19" s="79"/>
      <c r="E19" s="48"/>
      <c r="F19" s="48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14"/>
      <c r="AY19" s="6"/>
      <c r="AZ19" s="6"/>
      <c r="BA19" s="6"/>
      <c r="BB19" s="6"/>
    </row>
    <row r="20" spans="2:54" ht="33" customHeight="1">
      <c r="B20" s="77">
        <v>41020000</v>
      </c>
      <c r="C20" s="78" t="s">
        <v>187</v>
      </c>
      <c r="D20" s="80">
        <f>D21+D22</f>
        <v>357977400</v>
      </c>
      <c r="E20" s="48"/>
      <c r="F20" s="48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14"/>
      <c r="AY20" s="6"/>
      <c r="AZ20" s="6"/>
      <c r="BA20" s="6"/>
      <c r="BB20" s="6"/>
    </row>
    <row r="21" spans="2:54" s="7" customFormat="1" ht="28.5" customHeight="1">
      <c r="B21" s="81">
        <v>41020100</v>
      </c>
      <c r="C21" s="82" t="s">
        <v>182</v>
      </c>
      <c r="D21" s="83">
        <v>226634000</v>
      </c>
      <c r="E21" s="73">
        <f>SUM(E22:E28)</f>
        <v>0</v>
      </c>
      <c r="F21" s="73">
        <f>SUM(F22:F28)</f>
        <v>210957700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6"/>
      <c r="AY21" s="10"/>
      <c r="AZ21" s="10"/>
      <c r="BA21" s="10"/>
      <c r="BB21" s="10"/>
    </row>
    <row r="22" spans="2:54" ht="88.5" customHeight="1">
      <c r="B22" s="81">
        <v>41020200</v>
      </c>
      <c r="C22" s="84" t="s">
        <v>183</v>
      </c>
      <c r="D22" s="83">
        <v>131343400</v>
      </c>
      <c r="E22" s="62"/>
      <c r="F22" s="64">
        <f>D22-E22</f>
        <v>131343400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10"/>
      <c r="AY22" s="6"/>
      <c r="AZ22" s="6"/>
      <c r="BA22" s="6"/>
      <c r="BB22" s="6">
        <v>11.652</v>
      </c>
    </row>
    <row r="23" spans="2:54" ht="54" customHeight="1">
      <c r="B23" s="77">
        <v>41030000</v>
      </c>
      <c r="C23" s="78" t="s">
        <v>188</v>
      </c>
      <c r="D23" s="80">
        <f>SUM(D24:D28)</f>
        <v>361317400</v>
      </c>
      <c r="E23" s="62"/>
      <c r="F23" s="64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10"/>
      <c r="AY23" s="6"/>
      <c r="AZ23" s="6"/>
      <c r="BA23" s="6"/>
      <c r="BB23" s="6"/>
    </row>
    <row r="24" spans="2:54" ht="73.5" customHeight="1">
      <c r="B24" s="81">
        <v>41033000</v>
      </c>
      <c r="C24" s="85" t="s">
        <v>184</v>
      </c>
      <c r="D24" s="83">
        <v>79614300</v>
      </c>
      <c r="E24" s="62"/>
      <c r="F24" s="64">
        <f>D24-E24</f>
        <v>79614300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10"/>
      <c r="AY24" s="6"/>
      <c r="AZ24" s="6"/>
      <c r="BA24" s="6"/>
      <c r="BB24" s="6">
        <v>3</v>
      </c>
    </row>
    <row r="25" spans="2:54" ht="45" customHeight="1">
      <c r="B25" s="86">
        <v>41033900</v>
      </c>
      <c r="C25" s="87" t="s">
        <v>203</v>
      </c>
      <c r="D25" s="83">
        <v>240750100</v>
      </c>
      <c r="E25" s="62"/>
      <c r="F25" s="62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>
        <v>70</v>
      </c>
      <c r="AW25" s="6"/>
      <c r="AX25" s="6"/>
      <c r="AY25" s="6"/>
      <c r="AZ25" s="6"/>
      <c r="BA25" s="6"/>
      <c r="BB25" s="6"/>
    </row>
    <row r="26" spans="2:54" ht="133.5" customHeight="1">
      <c r="B26" s="86">
        <v>41034400</v>
      </c>
      <c r="C26" s="87" t="s">
        <v>204</v>
      </c>
      <c r="D26" s="83">
        <v>10791900</v>
      </c>
      <c r="E26" s="62"/>
      <c r="F26" s="62"/>
      <c r="G26" s="21"/>
      <c r="H26" s="21"/>
      <c r="I26" s="21"/>
      <c r="J26" s="21"/>
      <c r="K26" s="21"/>
      <c r="L26" s="21"/>
      <c r="M26" s="21"/>
      <c r="N26" s="21"/>
      <c r="O26" s="21">
        <v>77.123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6"/>
      <c r="AL26" s="6"/>
      <c r="AM26" s="6">
        <v>-56</v>
      </c>
      <c r="AN26" s="6"/>
      <c r="AO26" s="6"/>
      <c r="AP26" s="6"/>
      <c r="AQ26" s="6"/>
      <c r="AR26" s="6"/>
      <c r="AS26" s="6"/>
      <c r="AT26" s="6"/>
      <c r="AU26" s="6"/>
      <c r="AV26" s="6">
        <v>58.877</v>
      </c>
      <c r="AW26" s="6"/>
      <c r="AX26" s="6"/>
      <c r="AY26" s="6"/>
      <c r="AZ26" s="6"/>
      <c r="BA26" s="6"/>
      <c r="BB26" s="6"/>
    </row>
    <row r="27" spans="2:54" ht="70.5" customHeight="1">
      <c r="B27" s="88">
        <v>41035400</v>
      </c>
      <c r="C27" s="87" t="s">
        <v>205</v>
      </c>
      <c r="D27" s="83">
        <v>20306100</v>
      </c>
      <c r="E27" s="62"/>
      <c r="F27" s="62"/>
      <c r="G27" s="21"/>
      <c r="H27" s="21"/>
      <c r="I27" s="21"/>
      <c r="J27" s="21"/>
      <c r="K27" s="21"/>
      <c r="L27" s="21"/>
      <c r="M27" s="21"/>
      <c r="N27" s="21"/>
      <c r="O27" s="21">
        <v>50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>
        <v>-50</v>
      </c>
      <c r="AE27" s="21"/>
      <c r="AF27" s="21"/>
      <c r="AG27" s="21"/>
      <c r="AH27" s="21"/>
      <c r="AI27" s="21"/>
      <c r="AJ27" s="21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>
        <v>50</v>
      </c>
      <c r="AW27" s="6"/>
      <c r="AX27" s="6"/>
      <c r="AY27" s="6"/>
      <c r="AZ27" s="6"/>
      <c r="BA27" s="6"/>
      <c r="BB27" s="6"/>
    </row>
    <row r="28" spans="2:54" s="4" customFormat="1" ht="85.5" customHeight="1">
      <c r="B28" s="88">
        <v>41035600</v>
      </c>
      <c r="C28" s="87" t="s">
        <v>197</v>
      </c>
      <c r="D28" s="83">
        <v>9855000</v>
      </c>
      <c r="E28" s="62"/>
      <c r="F28" s="62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>
        <v>125.226</v>
      </c>
      <c r="AW28" s="6"/>
      <c r="AX28" s="6"/>
      <c r="AY28" s="6"/>
      <c r="AZ28" s="6"/>
      <c r="BA28" s="6"/>
      <c r="BB28" s="6"/>
    </row>
    <row r="29" spans="2:54" ht="45.75" customHeight="1">
      <c r="B29" s="77"/>
      <c r="C29" s="78" t="s">
        <v>185</v>
      </c>
      <c r="D29" s="80"/>
      <c r="E29" s="73" t="e">
        <f>#REF!+E32+E34+#REF!+#REF!+#REF!+#REF!+#REF!+#REF!+#REF!+#REF!+#REF!+#REF!+#REF!+#REF!+#REF!+#REF!+#REF!+#REF!+#REF!+#REF!+#REF!+#REF!+#REF!+#REF!+#REF!+#REF!</f>
        <v>#REF!</v>
      </c>
      <c r="F29" s="73" t="e">
        <f>#REF!+F32+F34+#REF!+#REF!+#REF!+#REF!+#REF!+#REF!+#REF!+#REF!+#REF!+#REF!+#REF!+#REF!+#REF!+#REF!+#REF!+#REF!+#REF!+#REF!+#REF!+#REF!+#REF!+#REF!+#REF!</f>
        <v>#REF!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54" ht="41.25" customHeight="1">
      <c r="B30" s="77">
        <v>41030000</v>
      </c>
      <c r="C30" s="78" t="s">
        <v>188</v>
      </c>
      <c r="D30" s="80">
        <f>D31</f>
        <v>545167000</v>
      </c>
      <c r="E30" s="73"/>
      <c r="F30" s="7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2:54" ht="104.25" customHeight="1">
      <c r="B31" s="81" t="s">
        <v>186</v>
      </c>
      <c r="C31" s="84" t="s">
        <v>206</v>
      </c>
      <c r="D31" s="83">
        <v>545167000</v>
      </c>
      <c r="E31" s="62">
        <f>SUM(G31:BB31)</f>
        <v>4</v>
      </c>
      <c r="F31" s="62">
        <f>D31-E31</f>
        <v>545166996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4">
        <v>4</v>
      </c>
      <c r="AX31" s="6"/>
      <c r="AY31" s="6"/>
      <c r="AZ31" s="6"/>
      <c r="BA31" s="6"/>
      <c r="BB31" s="6"/>
    </row>
    <row r="32" spans="2:54" ht="24.75" customHeight="1">
      <c r="B32" s="89" t="s">
        <v>189</v>
      </c>
      <c r="C32" s="90" t="s">
        <v>178</v>
      </c>
      <c r="D32" s="80">
        <f>D33+D34</f>
        <v>1264461800</v>
      </c>
      <c r="E32" s="74">
        <f>SUM(E33:E33)</f>
        <v>100</v>
      </c>
      <c r="F32" s="74">
        <f>SUM(F33:F33)</f>
        <v>719294700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2:54" ht="24.75" customHeight="1">
      <c r="B33" s="89" t="s">
        <v>189</v>
      </c>
      <c r="C33" s="119" t="s">
        <v>179</v>
      </c>
      <c r="D33" s="80">
        <f>D20+D23</f>
        <v>719294800</v>
      </c>
      <c r="E33" s="62">
        <f>SUM(G33:BB33)</f>
        <v>100</v>
      </c>
      <c r="F33" s="62">
        <f>D33-E33</f>
        <v>719294700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6"/>
      <c r="AL33" s="6"/>
      <c r="AM33" s="6"/>
      <c r="AN33" s="6"/>
      <c r="AO33" s="6"/>
      <c r="AP33" s="6"/>
      <c r="AQ33" s="6"/>
      <c r="AR33" s="14">
        <v>100</v>
      </c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2:54" ht="24.75" customHeight="1">
      <c r="B34" s="88" t="s">
        <v>189</v>
      </c>
      <c r="C34" s="90" t="s">
        <v>180</v>
      </c>
      <c r="D34" s="80">
        <f>SUM(D31)</f>
        <v>545167000</v>
      </c>
      <c r="E34" s="74" t="e">
        <f>SUM(#REF!)</f>
        <v>#REF!</v>
      </c>
      <c r="F34" s="74" t="e">
        <f>SUM(#REF!)</f>
        <v>#REF!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2:6" ht="18.75">
      <c r="B35" s="6"/>
      <c r="C35" s="6"/>
      <c r="D35" s="6"/>
      <c r="E35" s="6"/>
      <c r="F35" s="6"/>
    </row>
    <row r="36" spans="2:6" ht="18.75">
      <c r="B36" s="6"/>
      <c r="C36" s="6"/>
      <c r="D36" s="6"/>
      <c r="E36" s="6"/>
      <c r="F36" s="6"/>
    </row>
    <row r="37" spans="2:6" ht="18.75">
      <c r="B37" s="6"/>
      <c r="C37" s="6"/>
      <c r="D37" s="6"/>
      <c r="E37" s="6"/>
      <c r="F37" s="6"/>
    </row>
    <row r="38" spans="2:6" ht="18.75">
      <c r="B38" s="6"/>
      <c r="C38" s="6"/>
      <c r="D38" s="6"/>
      <c r="E38" s="6"/>
      <c r="F38" s="6"/>
    </row>
    <row r="39" spans="2:6" ht="18.75">
      <c r="B39" s="6"/>
      <c r="C39" s="6"/>
      <c r="D39" s="6"/>
      <c r="E39" s="6"/>
      <c r="F39" s="6"/>
    </row>
    <row r="40" spans="2:6" ht="18.75">
      <c r="B40" s="6"/>
      <c r="C40" s="6"/>
      <c r="D40" s="6"/>
      <c r="E40" s="6"/>
      <c r="F40" s="6"/>
    </row>
    <row r="41" spans="2:6" ht="18.75">
      <c r="B41" s="6"/>
      <c r="C41" s="6"/>
      <c r="D41" s="6"/>
      <c r="E41" s="6"/>
      <c r="F41" s="6"/>
    </row>
    <row r="42" spans="2:6" ht="18.75">
      <c r="B42" s="6"/>
      <c r="C42" s="6"/>
      <c r="D42" s="6"/>
      <c r="E42" s="6"/>
      <c r="F42" s="6"/>
    </row>
    <row r="43" spans="2:6" ht="18.75">
      <c r="B43" s="6"/>
      <c r="C43" s="6"/>
      <c r="D43" s="6"/>
      <c r="E43" s="6"/>
      <c r="F43" s="6"/>
    </row>
    <row r="44" spans="2:6" ht="18.75">
      <c r="B44" s="6"/>
      <c r="C44" s="6"/>
      <c r="D44" s="6"/>
      <c r="E44" s="6"/>
      <c r="F44" s="6"/>
    </row>
    <row r="45" spans="2:6" ht="18.75">
      <c r="B45" s="6"/>
      <c r="C45" s="6"/>
      <c r="D45" s="6"/>
      <c r="E45" s="6"/>
      <c r="F45" s="6"/>
    </row>
    <row r="46" spans="2:6" ht="18.75">
      <c r="B46" s="6"/>
      <c r="C46" s="6"/>
      <c r="D46" s="6"/>
      <c r="E46" s="6"/>
      <c r="F46" s="6"/>
    </row>
    <row r="47" spans="2:6" ht="18.75">
      <c r="B47" s="6"/>
      <c r="C47" s="6"/>
      <c r="D47" s="6"/>
      <c r="E47" s="6"/>
      <c r="F47" s="6"/>
    </row>
    <row r="48" spans="2:6" ht="18.75">
      <c r="B48" s="6"/>
      <c r="C48" s="6"/>
      <c r="D48" s="6"/>
      <c r="E48" s="6"/>
      <c r="F48" s="6"/>
    </row>
    <row r="49" spans="2:6" ht="18.75">
      <c r="B49" s="6"/>
      <c r="C49" s="6"/>
      <c r="D49" s="6"/>
      <c r="E49" s="6"/>
      <c r="F49" s="6"/>
    </row>
    <row r="50" spans="2:6" ht="18.75">
      <c r="B50" s="6"/>
      <c r="C50" s="6"/>
      <c r="D50" s="6"/>
      <c r="E50" s="6"/>
      <c r="F50" s="6"/>
    </row>
    <row r="51" spans="2:6" ht="18.75">
      <c r="B51" s="6"/>
      <c r="C51" s="6"/>
      <c r="D51" s="6"/>
      <c r="E51" s="6"/>
      <c r="F51" s="6"/>
    </row>
    <row r="52" spans="2:6" ht="18.75">
      <c r="B52" s="6"/>
      <c r="C52" s="6"/>
      <c r="D52" s="6"/>
      <c r="E52" s="6"/>
      <c r="F52" s="6"/>
    </row>
    <row r="53" spans="2:6" ht="18.75">
      <c r="B53" s="6"/>
      <c r="C53" s="6"/>
      <c r="D53" s="6"/>
      <c r="E53" s="6"/>
      <c r="F53" s="6"/>
    </row>
    <row r="54" spans="2:6" ht="18.75">
      <c r="B54" s="6"/>
      <c r="C54" s="6"/>
      <c r="D54" s="6"/>
      <c r="E54" s="6"/>
      <c r="F54" s="6"/>
    </row>
    <row r="55" spans="2:6" ht="18.75">
      <c r="B55" s="6"/>
      <c r="C55" s="6"/>
      <c r="D55" s="6"/>
      <c r="E55" s="6"/>
      <c r="F55" s="6"/>
    </row>
    <row r="56" spans="2:6" ht="18.75">
      <c r="B56" s="6"/>
      <c r="C56" s="6"/>
      <c r="D56" s="6"/>
      <c r="E56" s="6"/>
      <c r="F56" s="6"/>
    </row>
    <row r="57" spans="2:6" ht="18.75">
      <c r="B57" s="6"/>
      <c r="C57" s="6"/>
      <c r="D57" s="6"/>
      <c r="E57" s="6"/>
      <c r="F57" s="6"/>
    </row>
    <row r="58" spans="2:6" ht="18.75">
      <c r="B58" s="6"/>
      <c r="C58" s="6"/>
      <c r="D58" s="6"/>
      <c r="E58" s="6"/>
      <c r="F58" s="6"/>
    </row>
    <row r="59" spans="2:6" ht="18.75">
      <c r="B59" s="6"/>
      <c r="C59" s="6"/>
      <c r="D59" s="6"/>
      <c r="E59" s="6"/>
      <c r="F59" s="6"/>
    </row>
    <row r="60" spans="2:6" ht="18.75">
      <c r="B60" s="6"/>
      <c r="C60" s="6"/>
      <c r="D60" s="6"/>
      <c r="E60" s="6"/>
      <c r="F60" s="6"/>
    </row>
    <row r="61" spans="2:6" ht="18.75">
      <c r="B61" s="6"/>
      <c r="C61" s="6"/>
      <c r="D61" s="6"/>
      <c r="E61" s="6"/>
      <c r="F61" s="6"/>
    </row>
    <row r="62" spans="2:6" ht="18.75">
      <c r="B62" s="6"/>
      <c r="C62" s="6"/>
      <c r="D62" s="6"/>
      <c r="E62" s="6"/>
      <c r="F62" s="6"/>
    </row>
    <row r="63" spans="2:6" ht="18.75">
      <c r="B63" s="6"/>
      <c r="C63" s="6"/>
      <c r="D63" s="6"/>
      <c r="E63" s="6"/>
      <c r="F63" s="6"/>
    </row>
    <row r="64" spans="2:6" ht="18.75">
      <c r="B64" s="6"/>
      <c r="C64" s="6"/>
      <c r="D64" s="6"/>
      <c r="E64" s="6"/>
      <c r="F64" s="6"/>
    </row>
    <row r="65" spans="2:6" ht="18.75">
      <c r="B65" s="6"/>
      <c r="C65" s="6"/>
      <c r="D65" s="6"/>
      <c r="E65" s="6"/>
      <c r="F65" s="6"/>
    </row>
    <row r="66" spans="2:6" ht="18.75">
      <c r="B66" s="6"/>
      <c r="C66" s="6"/>
      <c r="D66" s="6"/>
      <c r="E66" s="6"/>
      <c r="F66" s="6"/>
    </row>
    <row r="67" spans="2:6" ht="18.75">
      <c r="B67" s="6"/>
      <c r="C67" s="6"/>
      <c r="D67" s="6"/>
      <c r="E67" s="6"/>
      <c r="F67" s="6"/>
    </row>
    <row r="68" spans="2:6" ht="18.75">
      <c r="B68" s="6"/>
      <c r="C68" s="6"/>
      <c r="D68" s="6"/>
      <c r="E68" s="6"/>
      <c r="F68" s="6"/>
    </row>
    <row r="69" spans="2:6" ht="18.75">
      <c r="B69" s="6"/>
      <c r="C69" s="6"/>
      <c r="D69" s="6"/>
      <c r="E69" s="6"/>
      <c r="F69" s="6"/>
    </row>
    <row r="70" spans="2:6" ht="18.75">
      <c r="B70" s="6"/>
      <c r="C70" s="6"/>
      <c r="D70" s="6"/>
      <c r="E70" s="6"/>
      <c r="F70" s="6"/>
    </row>
    <row r="71" spans="2:6" ht="18.75">
      <c r="B71" s="6"/>
      <c r="C71" s="6"/>
      <c r="D71" s="6"/>
      <c r="E71" s="6"/>
      <c r="F71" s="6"/>
    </row>
    <row r="72" spans="2:6" ht="18.75">
      <c r="B72" s="6"/>
      <c r="C72" s="6"/>
      <c r="D72" s="6"/>
      <c r="E72" s="6"/>
      <c r="F72" s="6"/>
    </row>
    <row r="73" spans="2:6" ht="18.75">
      <c r="B73" s="6"/>
      <c r="C73" s="6"/>
      <c r="D73" s="6"/>
      <c r="E73" s="6"/>
      <c r="F73" s="6"/>
    </row>
    <row r="74" spans="2:6" ht="18.75">
      <c r="B74" s="6"/>
      <c r="C74" s="6"/>
      <c r="D74" s="6"/>
      <c r="E74" s="6"/>
      <c r="F74" s="6"/>
    </row>
    <row r="75" spans="2:6" ht="18.75">
      <c r="B75" s="6"/>
      <c r="C75" s="6"/>
      <c r="D75" s="6"/>
      <c r="E75" s="6"/>
      <c r="F75" s="6"/>
    </row>
    <row r="76" spans="2:6" ht="18.75">
      <c r="B76" s="6"/>
      <c r="C76" s="6"/>
      <c r="D76" s="6"/>
      <c r="E76" s="6"/>
      <c r="F76" s="6"/>
    </row>
    <row r="77" spans="2:6" ht="18.75">
      <c r="B77" s="6"/>
      <c r="C77" s="6"/>
      <c r="D77" s="6"/>
      <c r="E77" s="6"/>
      <c r="F77" s="6"/>
    </row>
    <row r="78" spans="2:6" ht="18.75">
      <c r="B78" s="6"/>
      <c r="C78" s="6"/>
      <c r="D78" s="6"/>
      <c r="E78" s="6"/>
      <c r="F78" s="6"/>
    </row>
    <row r="79" spans="2:6" ht="18.75">
      <c r="B79" s="6"/>
      <c r="C79" s="6"/>
      <c r="D79" s="6"/>
      <c r="E79" s="6"/>
      <c r="F79" s="6"/>
    </row>
    <row r="80" spans="2:6" ht="18.75">
      <c r="B80" s="6"/>
      <c r="C80" s="6"/>
      <c r="D80" s="6"/>
      <c r="E80" s="6"/>
      <c r="F80" s="6"/>
    </row>
    <row r="81" spans="2:6" ht="18.75">
      <c r="B81" s="6"/>
      <c r="C81" s="6"/>
      <c r="D81" s="6"/>
      <c r="E81" s="6"/>
      <c r="F81" s="6"/>
    </row>
    <row r="82" spans="2:6" ht="18.75">
      <c r="B82" s="6"/>
      <c r="C82" s="6"/>
      <c r="D82" s="6"/>
      <c r="E82" s="6"/>
      <c r="F82" s="6"/>
    </row>
    <row r="83" spans="2:6" ht="18.75">
      <c r="B83" s="6"/>
      <c r="C83" s="6"/>
      <c r="D83" s="6"/>
      <c r="E83" s="6"/>
      <c r="F83" s="6"/>
    </row>
    <row r="84" spans="2:6" ht="18.75">
      <c r="B84" s="6"/>
      <c r="C84" s="6"/>
      <c r="D84" s="6"/>
      <c r="E84" s="6"/>
      <c r="F84" s="6"/>
    </row>
    <row r="85" spans="2:6" ht="18.75">
      <c r="B85" s="6"/>
      <c r="C85" s="6"/>
      <c r="D85" s="6"/>
      <c r="E85" s="6"/>
      <c r="F85" s="6"/>
    </row>
    <row r="86" spans="2:6" ht="18.75">
      <c r="B86" s="6"/>
      <c r="C86" s="6"/>
      <c r="D86" s="6"/>
      <c r="E86" s="6"/>
      <c r="F86" s="6"/>
    </row>
    <row r="87" spans="2:6" ht="18.75">
      <c r="B87" s="6"/>
      <c r="C87" s="6"/>
      <c r="D87" s="6"/>
      <c r="E87" s="6"/>
      <c r="F87" s="6"/>
    </row>
    <row r="88" spans="2:6" ht="18.75">
      <c r="B88" s="6"/>
      <c r="C88" s="6"/>
      <c r="D88" s="6"/>
      <c r="E88" s="6"/>
      <c r="F88" s="6"/>
    </row>
    <row r="89" spans="2:6" ht="18.75">
      <c r="B89" s="6"/>
      <c r="C89" s="6"/>
      <c r="D89" s="6"/>
      <c r="E89" s="6"/>
      <c r="F89" s="6"/>
    </row>
    <row r="90" spans="2:6" ht="18.75">
      <c r="B90" s="6"/>
      <c r="C90" s="6"/>
      <c r="D90" s="6"/>
      <c r="E90" s="6"/>
      <c r="F90" s="6"/>
    </row>
    <row r="91" spans="2:6" ht="18.75">
      <c r="B91" s="6"/>
      <c r="C91" s="6"/>
      <c r="D91" s="6"/>
      <c r="E91" s="6"/>
      <c r="F91" s="6"/>
    </row>
    <row r="92" spans="2:6" ht="18.75">
      <c r="B92" s="6"/>
      <c r="C92" s="6"/>
      <c r="D92" s="6"/>
      <c r="E92" s="6"/>
      <c r="F92" s="6"/>
    </row>
    <row r="93" spans="2:6" ht="18.75">
      <c r="B93" s="6"/>
      <c r="C93" s="6"/>
      <c r="D93" s="6"/>
      <c r="E93" s="6"/>
      <c r="F93" s="6"/>
    </row>
    <row r="94" spans="2:6" ht="18.75">
      <c r="B94" s="6"/>
      <c r="C94" s="6"/>
      <c r="D94" s="6"/>
      <c r="E94" s="6"/>
      <c r="F94" s="6"/>
    </row>
    <row r="95" spans="2:6" ht="18.75">
      <c r="B95" s="6"/>
      <c r="C95" s="6"/>
      <c r="D95" s="6"/>
      <c r="E95" s="6"/>
      <c r="F95" s="6"/>
    </row>
    <row r="96" spans="2:6" ht="18.75">
      <c r="B96" s="6"/>
      <c r="C96" s="6"/>
      <c r="D96" s="6"/>
      <c r="E96" s="6"/>
      <c r="F96" s="6"/>
    </row>
    <row r="97" spans="2:6" ht="18.75">
      <c r="B97" s="6"/>
      <c r="C97" s="6"/>
      <c r="D97" s="6"/>
      <c r="E97" s="6"/>
      <c r="F97" s="6"/>
    </row>
    <row r="98" spans="2:6" ht="18.75">
      <c r="B98" s="6"/>
      <c r="C98" s="6"/>
      <c r="D98" s="6"/>
      <c r="E98" s="6"/>
      <c r="F98" s="6"/>
    </row>
    <row r="99" spans="2:6" ht="18.75">
      <c r="B99" s="6"/>
      <c r="C99" s="6"/>
      <c r="D99" s="6"/>
      <c r="E99" s="6"/>
      <c r="F99" s="6"/>
    </row>
    <row r="100" spans="2:6" ht="18.75">
      <c r="B100" s="6"/>
      <c r="C100" s="6"/>
      <c r="D100" s="6"/>
      <c r="E100" s="6"/>
      <c r="F100" s="6"/>
    </row>
    <row r="101" spans="2:6" ht="18.75">
      <c r="B101" s="6"/>
      <c r="C101" s="6"/>
      <c r="D101" s="6"/>
      <c r="E101" s="6"/>
      <c r="F101" s="6"/>
    </row>
    <row r="102" spans="2:6" ht="18.75">
      <c r="B102" s="6"/>
      <c r="C102" s="6"/>
      <c r="D102" s="6"/>
      <c r="E102" s="6"/>
      <c r="F102" s="6"/>
    </row>
    <row r="103" spans="2:6" ht="18.75">
      <c r="B103" s="6"/>
      <c r="C103" s="6"/>
      <c r="D103" s="6"/>
      <c r="E103" s="6"/>
      <c r="F103" s="6"/>
    </row>
    <row r="104" spans="2:6" ht="18.75">
      <c r="B104" s="6"/>
      <c r="C104" s="6"/>
      <c r="D104" s="6"/>
      <c r="E104" s="6"/>
      <c r="F104" s="6"/>
    </row>
    <row r="105" spans="2:6" ht="18.75">
      <c r="B105" s="6"/>
      <c r="C105" s="6"/>
      <c r="D105" s="6"/>
      <c r="E105" s="6"/>
      <c r="F105" s="6"/>
    </row>
    <row r="106" spans="2:6" ht="18.75">
      <c r="B106" s="6"/>
      <c r="C106" s="6"/>
      <c r="D106" s="6"/>
      <c r="E106" s="6"/>
      <c r="F106" s="6"/>
    </row>
    <row r="107" spans="2:6" ht="18.75">
      <c r="B107" s="6"/>
      <c r="C107" s="6"/>
      <c r="D107" s="6"/>
      <c r="E107" s="6"/>
      <c r="F107" s="6"/>
    </row>
    <row r="108" spans="2:6" ht="18.75">
      <c r="B108" s="6"/>
      <c r="C108" s="6"/>
      <c r="D108" s="6"/>
      <c r="E108" s="6"/>
      <c r="F108" s="6"/>
    </row>
    <row r="109" spans="2:6" ht="18.75">
      <c r="B109" s="6"/>
      <c r="C109" s="6"/>
      <c r="D109" s="6"/>
      <c r="E109" s="6"/>
      <c r="F109" s="6"/>
    </row>
    <row r="110" spans="2:6" ht="18.75">
      <c r="B110" s="6"/>
      <c r="C110" s="6"/>
      <c r="D110" s="6"/>
      <c r="E110" s="6"/>
      <c r="F110" s="6"/>
    </row>
    <row r="111" spans="2:6" ht="18.75">
      <c r="B111" s="6"/>
      <c r="C111" s="6"/>
      <c r="D111" s="6"/>
      <c r="E111" s="6"/>
      <c r="F111" s="6"/>
    </row>
    <row r="112" spans="2:6" ht="18.75">
      <c r="B112" s="6"/>
      <c r="C112" s="6"/>
      <c r="D112" s="6"/>
      <c r="E112" s="6"/>
      <c r="F112" s="6"/>
    </row>
    <row r="113" spans="2:6" ht="18.75">
      <c r="B113" s="6"/>
      <c r="C113" s="6"/>
      <c r="D113" s="6"/>
      <c r="E113" s="6"/>
      <c r="F113" s="6"/>
    </row>
    <row r="114" spans="2:6" ht="18.75">
      <c r="B114" s="6"/>
      <c r="C114" s="6"/>
      <c r="D114" s="6"/>
      <c r="E114" s="6"/>
      <c r="F114" s="6"/>
    </row>
    <row r="115" spans="2:6" ht="18.75">
      <c r="B115" s="6"/>
      <c r="C115" s="6"/>
      <c r="D115" s="6"/>
      <c r="E115" s="6"/>
      <c r="F115" s="6"/>
    </row>
    <row r="116" spans="2:6" ht="18.75">
      <c r="B116" s="6"/>
      <c r="C116" s="6"/>
      <c r="D116" s="6"/>
      <c r="E116" s="6"/>
      <c r="F116" s="6"/>
    </row>
    <row r="117" spans="2:6" ht="18.75">
      <c r="B117" s="6"/>
      <c r="C117" s="6"/>
      <c r="D117" s="6"/>
      <c r="E117" s="6"/>
      <c r="F117" s="6"/>
    </row>
    <row r="118" spans="2:6" ht="18.75">
      <c r="B118" s="6"/>
      <c r="C118" s="6"/>
      <c r="D118" s="6"/>
      <c r="E118" s="6"/>
      <c r="F118" s="6"/>
    </row>
    <row r="119" spans="2:6" ht="18.75">
      <c r="B119" s="6"/>
      <c r="C119" s="6"/>
      <c r="D119" s="6"/>
      <c r="E119" s="6"/>
      <c r="F119" s="6"/>
    </row>
    <row r="120" spans="2:6" ht="18.75">
      <c r="B120" s="6"/>
      <c r="C120" s="6"/>
      <c r="D120" s="6"/>
      <c r="E120" s="6"/>
      <c r="F120" s="6"/>
    </row>
    <row r="121" spans="2:6" ht="18.75">
      <c r="B121" s="6"/>
      <c r="C121" s="6"/>
      <c r="D121" s="6"/>
      <c r="E121" s="6"/>
      <c r="F121" s="6"/>
    </row>
    <row r="122" spans="2:6" ht="18.75">
      <c r="B122" s="6"/>
      <c r="C122" s="6"/>
      <c r="D122" s="6"/>
      <c r="E122" s="6"/>
      <c r="F122" s="6"/>
    </row>
    <row r="123" spans="2:6" ht="18.75">
      <c r="B123" s="6"/>
      <c r="C123" s="6"/>
      <c r="D123" s="6"/>
      <c r="E123" s="6"/>
      <c r="F123" s="6"/>
    </row>
  </sheetData>
  <sheetProtection/>
  <mergeCells count="11">
    <mergeCell ref="E16:E17"/>
    <mergeCell ref="F16:F17"/>
    <mergeCell ref="C1:D1"/>
    <mergeCell ref="C2:D2"/>
    <mergeCell ref="C3:D3"/>
    <mergeCell ref="C5:D5"/>
    <mergeCell ref="C16:C17"/>
    <mergeCell ref="B14:F14"/>
    <mergeCell ref="B16:B17"/>
    <mergeCell ref="E9:F9"/>
    <mergeCell ref="D16:D17"/>
  </mergeCells>
  <printOptions/>
  <pageMargins left="1.1811023622047245" right="0.3937007874015748" top="0.5905511811023623" bottom="0.5905511811023623" header="0.1968503937007874" footer="0.1968503937007874"/>
  <pageSetup fitToHeight="15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C510"/>
  <sheetViews>
    <sheetView view="pageBreakPreview" zoomScale="88" zoomScaleNormal="79" zoomScaleSheetLayoutView="88" zoomScalePageLayoutView="0" workbookViewId="0" topLeftCell="A7">
      <pane xSplit="2" ySplit="9" topLeftCell="C469" activePane="bottomRight" state="frozen"/>
      <selection pane="topLeft" activeCell="A7" sqref="A7"/>
      <selection pane="topRight" activeCell="B7" sqref="B7"/>
      <selection pane="bottomLeft" activeCell="A15" sqref="A15"/>
      <selection pane="bottomRight" activeCell="H484" sqref="H484"/>
    </sheetView>
  </sheetViews>
  <sheetFormatPr defaultColWidth="9.140625" defaultRowHeight="12.75"/>
  <cols>
    <col min="1" max="1" width="11.140625" style="1" customWidth="1"/>
    <col min="2" max="3" width="16.57421875" style="1" customWidth="1"/>
    <col min="4" max="4" width="69.28125" style="1" customWidth="1"/>
    <col min="5" max="5" width="42.00390625" style="1" customWidth="1"/>
    <col min="6" max="6" width="22.140625" style="1" hidden="1" customWidth="1"/>
    <col min="7" max="7" width="20.421875" style="1" hidden="1" customWidth="1"/>
    <col min="8" max="8" width="25.140625" style="1" customWidth="1"/>
    <col min="9" max="21" width="20.421875" style="1" customWidth="1"/>
    <col min="22" max="27" width="17.7109375" style="1" customWidth="1"/>
    <col min="28" max="28" width="12.00390625" style="1" customWidth="1"/>
    <col min="29" max="29" width="10.140625" style="1" customWidth="1"/>
    <col min="30" max="30" width="13.00390625" style="1" customWidth="1"/>
    <col min="31" max="31" width="13.57421875" style="1" customWidth="1"/>
    <col min="32" max="32" width="11.8515625" style="1" customWidth="1"/>
    <col min="33" max="33" width="12.7109375" style="1" customWidth="1"/>
    <col min="34" max="34" width="10.7109375" style="1" customWidth="1"/>
    <col min="35" max="36" width="13.28125" style="1" customWidth="1"/>
    <col min="37" max="37" width="10.140625" style="1" customWidth="1"/>
    <col min="38" max="38" width="17.421875" style="1" customWidth="1"/>
    <col min="39" max="39" width="13.140625" style="1" customWidth="1"/>
    <col min="40" max="40" width="11.28125" style="1" customWidth="1"/>
    <col min="41" max="41" width="11.421875" style="1" customWidth="1"/>
    <col min="42" max="43" width="12.7109375" style="1" customWidth="1"/>
    <col min="44" max="48" width="9.140625" style="1" customWidth="1"/>
    <col min="49" max="49" width="8.7109375" style="1" customWidth="1"/>
    <col min="50" max="50" width="9.140625" style="1" customWidth="1"/>
    <col min="51" max="51" width="12.421875" style="1" bestFit="1" customWidth="1"/>
    <col min="52" max="52" width="9.140625" style="1" customWidth="1"/>
    <col min="53" max="53" width="14.00390625" style="1" bestFit="1" customWidth="1"/>
    <col min="54" max="54" width="9.140625" style="1" customWidth="1"/>
    <col min="55" max="55" width="10.00390625" style="1" bestFit="1" customWidth="1"/>
    <col min="56" max="16384" width="9.140625" style="1" customWidth="1"/>
  </cols>
  <sheetData>
    <row r="1" spans="4:5" ht="20.25" hidden="1">
      <c r="D1" s="121" t="s">
        <v>4</v>
      </c>
      <c r="E1" s="121"/>
    </row>
    <row r="2" spans="4:5" ht="18" customHeight="1" hidden="1">
      <c r="D2" s="122" t="s">
        <v>0</v>
      </c>
      <c r="E2" s="122"/>
    </row>
    <row r="3" spans="4:5" ht="18" customHeight="1" hidden="1">
      <c r="D3" s="122" t="s">
        <v>1</v>
      </c>
      <c r="E3" s="122"/>
    </row>
    <row r="4" spans="4:5" ht="20.25" hidden="1">
      <c r="D4" s="2" t="s">
        <v>2</v>
      </c>
      <c r="E4" s="2"/>
    </row>
    <row r="5" spans="4:5" ht="20.25" hidden="1">
      <c r="D5" s="121" t="s">
        <v>3</v>
      </c>
      <c r="E5" s="121"/>
    </row>
    <row r="6" spans="4:5" ht="18.75" hidden="1">
      <c r="D6" s="3"/>
      <c r="E6" s="3"/>
    </row>
    <row r="7" spans="4:5" ht="20.25">
      <c r="D7" s="16"/>
      <c r="E7" s="9"/>
    </row>
    <row r="8" spans="4:7" ht="3.75" customHeight="1">
      <c r="D8" s="3"/>
      <c r="E8" s="42"/>
      <c r="F8" s="127"/>
      <c r="G8" s="127"/>
    </row>
    <row r="9" spans="2:37" ht="14.25" customHeight="1" hidden="1">
      <c r="B9" s="140"/>
      <c r="C9" s="140"/>
      <c r="D9" s="140"/>
      <c r="E9" s="140"/>
      <c r="F9" s="140"/>
      <c r="G9" s="140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5"/>
      <c r="W9" s="25"/>
      <c r="X9" s="25"/>
      <c r="Y9" s="25"/>
      <c r="Z9" s="25"/>
      <c r="AA9" s="25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2:37" ht="18" customHeight="1" hidden="1">
      <c r="B10" s="18"/>
      <c r="C10" s="18"/>
      <c r="D10" s="138"/>
      <c r="E10" s="138"/>
      <c r="F10" s="138"/>
      <c r="G10" s="13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5"/>
      <c r="W10" s="25"/>
      <c r="X10" s="25"/>
      <c r="Y10" s="25"/>
      <c r="Z10" s="25"/>
      <c r="AA10" s="25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2:8" ht="30.75" customHeight="1">
      <c r="B11" s="6"/>
      <c r="C11" s="139" t="s">
        <v>167</v>
      </c>
      <c r="D11" s="139"/>
      <c r="E11" s="139"/>
      <c r="F11" s="139"/>
      <c r="G11" s="139"/>
      <c r="H11" s="41"/>
    </row>
    <row r="12" spans="2:37" ht="25.5" customHeight="1">
      <c r="B12" s="130" t="s">
        <v>170</v>
      </c>
      <c r="C12" s="130" t="s">
        <v>169</v>
      </c>
      <c r="D12" s="130" t="s">
        <v>171</v>
      </c>
      <c r="E12" s="133" t="s">
        <v>37</v>
      </c>
      <c r="F12" s="120"/>
      <c r="G12" s="1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34"/>
      <c r="W12" s="34"/>
      <c r="X12" s="34"/>
      <c r="Y12" s="34"/>
      <c r="Z12" s="34"/>
      <c r="AA12" s="34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2:55" ht="126" customHeight="1">
      <c r="B13" s="131"/>
      <c r="C13" s="131"/>
      <c r="D13" s="132"/>
      <c r="E13" s="120"/>
      <c r="F13" s="120"/>
      <c r="G13" s="120"/>
      <c r="H13" s="19"/>
      <c r="I13" s="19"/>
      <c r="J13" s="32"/>
      <c r="K13" s="32"/>
      <c r="L13" s="32"/>
      <c r="M13" s="32"/>
      <c r="N13" s="32"/>
      <c r="O13" s="32"/>
      <c r="P13" s="32"/>
      <c r="Q13" s="36"/>
      <c r="R13" s="36"/>
      <c r="S13" s="36"/>
      <c r="T13" s="36"/>
      <c r="U13" s="36"/>
      <c r="V13" s="36">
        <v>44057</v>
      </c>
      <c r="W13" s="36">
        <v>44056</v>
      </c>
      <c r="X13" s="36">
        <v>44054</v>
      </c>
      <c r="Y13" s="32" t="s">
        <v>32</v>
      </c>
      <c r="Z13" s="32" t="s">
        <v>31</v>
      </c>
      <c r="AA13" s="32" t="s">
        <v>33</v>
      </c>
      <c r="AB13" s="36">
        <v>44033</v>
      </c>
      <c r="AC13" s="32" t="s">
        <v>30</v>
      </c>
      <c r="AD13" s="32" t="s">
        <v>28</v>
      </c>
      <c r="AE13" s="32" t="s">
        <v>29</v>
      </c>
      <c r="AF13" s="32" t="s">
        <v>26</v>
      </c>
      <c r="AG13" s="32" t="s">
        <v>25</v>
      </c>
      <c r="AH13" s="6" t="s">
        <v>24</v>
      </c>
      <c r="AI13" s="6" t="s">
        <v>23</v>
      </c>
      <c r="AJ13" s="6" t="s">
        <v>27</v>
      </c>
      <c r="AK13" s="6" t="s">
        <v>20</v>
      </c>
      <c r="AL13" s="6" t="s">
        <v>19</v>
      </c>
      <c r="AM13" s="6" t="s">
        <v>19</v>
      </c>
      <c r="AN13" s="28" t="s">
        <v>21</v>
      </c>
      <c r="AO13" s="6" t="s">
        <v>18</v>
      </c>
      <c r="AP13" s="8" t="s">
        <v>17</v>
      </c>
      <c r="AQ13" s="6" t="s">
        <v>22</v>
      </c>
      <c r="AR13" s="6" t="s">
        <v>16</v>
      </c>
      <c r="AS13" s="6" t="s">
        <v>15</v>
      </c>
      <c r="AT13" s="6" t="s">
        <v>14</v>
      </c>
      <c r="AU13" s="6" t="s">
        <v>13</v>
      </c>
      <c r="AV13" s="6" t="s">
        <v>12</v>
      </c>
      <c r="AW13" s="6" t="s">
        <v>11</v>
      </c>
      <c r="AX13" s="6" t="s">
        <v>10</v>
      </c>
      <c r="AY13" s="6" t="s">
        <v>9</v>
      </c>
      <c r="AZ13" s="6" t="s">
        <v>8</v>
      </c>
      <c r="BA13" s="6" t="s">
        <v>7</v>
      </c>
      <c r="BB13" s="6" t="s">
        <v>6</v>
      </c>
      <c r="BC13" s="6" t="s">
        <v>5</v>
      </c>
    </row>
    <row r="14" spans="2:55" ht="19.5" customHeight="1">
      <c r="B14" s="46">
        <v>1</v>
      </c>
      <c r="C14" s="46">
        <v>2</v>
      </c>
      <c r="D14" s="47">
        <v>3</v>
      </c>
      <c r="E14" s="47">
        <v>4</v>
      </c>
      <c r="F14" s="44"/>
      <c r="G14" s="45"/>
      <c r="H14" s="19"/>
      <c r="I14" s="19"/>
      <c r="J14" s="39"/>
      <c r="K14" s="39"/>
      <c r="L14" s="39"/>
      <c r="M14" s="39"/>
      <c r="N14" s="39"/>
      <c r="O14" s="39"/>
      <c r="P14" s="39"/>
      <c r="Q14" s="39"/>
      <c r="R14" s="39"/>
      <c r="S14" s="31"/>
      <c r="T14" s="31"/>
      <c r="U14" s="31"/>
      <c r="V14" s="31">
        <f>SUM(V16:V508)</f>
        <v>455</v>
      </c>
      <c r="W14" s="31">
        <f>SUM(W16:W508)</f>
        <v>2244.2</v>
      </c>
      <c r="X14" s="31">
        <f>SUM(X16:X508)</f>
        <v>399.93335</v>
      </c>
      <c r="Y14" s="26">
        <f>SUM(Y16:Y508)</f>
        <v>0</v>
      </c>
      <c r="Z14" s="35">
        <f aca="true" t="shared" si="0" ref="Z14:AN14">SUM(Z16:Z459)</f>
        <v>130</v>
      </c>
      <c r="AA14" s="35">
        <f t="shared" si="0"/>
        <v>-8.315</v>
      </c>
      <c r="AB14" s="37">
        <f t="shared" si="0"/>
        <v>280</v>
      </c>
      <c r="AC14" s="35">
        <f t="shared" si="0"/>
        <v>0</v>
      </c>
      <c r="AD14" s="35">
        <f t="shared" si="0"/>
        <v>100</v>
      </c>
      <c r="AE14" s="35">
        <f t="shared" si="0"/>
        <v>0</v>
      </c>
      <c r="AF14" s="12">
        <f t="shared" si="0"/>
        <v>100</v>
      </c>
      <c r="AG14" s="26">
        <f t="shared" si="0"/>
        <v>0</v>
      </c>
      <c r="AH14" s="12">
        <f t="shared" si="0"/>
        <v>10</v>
      </c>
      <c r="AI14" s="26">
        <f t="shared" si="0"/>
        <v>339.99895</v>
      </c>
      <c r="AJ14" s="12">
        <f t="shared" si="0"/>
        <v>259</v>
      </c>
      <c r="AK14" s="12">
        <f t="shared" si="0"/>
        <v>82.5</v>
      </c>
      <c r="AL14" s="27">
        <f t="shared" si="0"/>
        <v>431.69063</v>
      </c>
      <c r="AM14" s="12">
        <f t="shared" si="0"/>
        <v>100</v>
      </c>
      <c r="AN14" s="12">
        <f t="shared" si="0"/>
        <v>0</v>
      </c>
      <c r="AO14" s="12">
        <f aca="true" t="shared" si="1" ref="AO14:BC14">SUM(AO16:AO250)</f>
        <v>498.845</v>
      </c>
      <c r="AP14" s="14">
        <f t="shared" si="1"/>
        <v>465.44421</v>
      </c>
      <c r="AQ14" s="14">
        <v>372.85</v>
      </c>
      <c r="AR14" s="14">
        <f t="shared" si="1"/>
        <v>0</v>
      </c>
      <c r="AS14" s="14">
        <f t="shared" si="1"/>
        <v>100</v>
      </c>
      <c r="AT14" s="14">
        <f t="shared" si="1"/>
        <v>450</v>
      </c>
      <c r="AU14" s="14">
        <f t="shared" si="1"/>
        <v>380</v>
      </c>
      <c r="AV14" s="14">
        <f t="shared" si="1"/>
        <v>608</v>
      </c>
      <c r="AW14" s="14">
        <f t="shared" si="1"/>
        <v>699</v>
      </c>
      <c r="AX14" s="14">
        <f t="shared" si="1"/>
        <v>54</v>
      </c>
      <c r="AY14" s="14">
        <f t="shared" si="1"/>
        <v>260</v>
      </c>
      <c r="AZ14" s="14">
        <f t="shared" si="1"/>
        <v>535</v>
      </c>
      <c r="BA14" s="14">
        <f t="shared" si="1"/>
        <v>118.643</v>
      </c>
      <c r="BB14" s="14">
        <f t="shared" si="1"/>
        <v>0</v>
      </c>
      <c r="BC14" s="14">
        <f t="shared" si="1"/>
        <v>1279.0140000000001</v>
      </c>
    </row>
    <row r="15" spans="2:55" ht="33" customHeight="1">
      <c r="B15" s="91"/>
      <c r="C15" s="91"/>
      <c r="D15" s="78" t="s">
        <v>192</v>
      </c>
      <c r="E15" s="80">
        <f>SUM(E16+E17+E41+E45+E109+E174+E238+E302+E366+E430+E434)</f>
        <v>142985700</v>
      </c>
      <c r="F15" s="55"/>
      <c r="G15" s="55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14"/>
      <c r="AZ15" s="6"/>
      <c r="BA15" s="6"/>
      <c r="BB15" s="6"/>
      <c r="BC15" s="6"/>
    </row>
    <row r="16" spans="2:55" s="113" customFormat="1" ht="93.75" customHeight="1">
      <c r="B16" s="98">
        <v>3719130</v>
      </c>
      <c r="C16" s="99">
        <v>9130</v>
      </c>
      <c r="D16" s="78" t="s">
        <v>39</v>
      </c>
      <c r="E16" s="80">
        <v>66343400</v>
      </c>
      <c r="F16" s="110" t="e">
        <f>SUM(#REF!)</f>
        <v>#REF!</v>
      </c>
      <c r="G16" s="110" t="e">
        <f>SUM(#REF!)</f>
        <v>#REF!</v>
      </c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</row>
    <row r="17" spans="2:55" s="104" customFormat="1" ht="88.5" customHeight="1">
      <c r="B17" s="100" t="s">
        <v>202</v>
      </c>
      <c r="C17" s="99">
        <v>9310</v>
      </c>
      <c r="D17" s="78" t="s">
        <v>172</v>
      </c>
      <c r="E17" s="80">
        <f>SUM(E18:E18)</f>
        <v>35360300</v>
      </c>
      <c r="F17" s="101"/>
      <c r="G17" s="101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>
        <v>200</v>
      </c>
    </row>
    <row r="18" spans="2:55" s="104" customFormat="1" ht="42.75" customHeight="1">
      <c r="B18" s="114" t="s">
        <v>41</v>
      </c>
      <c r="C18" s="114"/>
      <c r="D18" s="115" t="s">
        <v>42</v>
      </c>
      <c r="E18" s="80">
        <f>SUM(E19:E40)</f>
        <v>35360300</v>
      </c>
      <c r="F18" s="101"/>
      <c r="G18" s="101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16">
        <v>292</v>
      </c>
      <c r="AX18" s="103"/>
      <c r="AY18" s="103"/>
      <c r="AZ18" s="103"/>
      <c r="BA18" s="103"/>
      <c r="BB18" s="103"/>
      <c r="BC18" s="103"/>
    </row>
    <row r="19" spans="2:55" ht="26.25" customHeight="1">
      <c r="B19" s="81" t="s">
        <v>43</v>
      </c>
      <c r="C19" s="81"/>
      <c r="D19" s="84" t="s">
        <v>44</v>
      </c>
      <c r="E19" s="83">
        <v>1122600</v>
      </c>
      <c r="F19" s="62"/>
      <c r="G19" s="6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14"/>
      <c r="AX19" s="6"/>
      <c r="AY19" s="6"/>
      <c r="AZ19" s="6"/>
      <c r="BA19" s="6"/>
      <c r="BB19" s="6"/>
      <c r="BC19" s="6">
        <v>210</v>
      </c>
    </row>
    <row r="20" spans="2:55" ht="26.25" customHeight="1">
      <c r="B20" s="81" t="s">
        <v>51</v>
      </c>
      <c r="C20" s="81"/>
      <c r="D20" s="84" t="s">
        <v>52</v>
      </c>
      <c r="E20" s="83">
        <v>1796100</v>
      </c>
      <c r="F20" s="62"/>
      <c r="G20" s="6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>
        <v>150</v>
      </c>
      <c r="AX20" s="6"/>
      <c r="AY20" s="6"/>
      <c r="AZ20" s="6"/>
      <c r="BA20" s="6"/>
      <c r="BB20" s="6"/>
      <c r="BC20" s="6"/>
    </row>
    <row r="21" spans="2:55" ht="26.25" customHeight="1">
      <c r="B21" s="81" t="s">
        <v>71</v>
      </c>
      <c r="C21" s="81"/>
      <c r="D21" s="84" t="s">
        <v>72</v>
      </c>
      <c r="E21" s="83">
        <v>1347100</v>
      </c>
      <c r="F21" s="62"/>
      <c r="G21" s="62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>
        <v>300</v>
      </c>
    </row>
    <row r="22" spans="2:55" ht="26.25" customHeight="1">
      <c r="B22" s="81" t="s">
        <v>77</v>
      </c>
      <c r="C22" s="81"/>
      <c r="D22" s="84" t="s">
        <v>78</v>
      </c>
      <c r="E22" s="83">
        <v>1234800</v>
      </c>
      <c r="F22" s="62"/>
      <c r="G22" s="62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>
        <v>180</v>
      </c>
    </row>
    <row r="23" spans="2:55" ht="26.25" customHeight="1">
      <c r="B23" s="81" t="s">
        <v>101</v>
      </c>
      <c r="C23" s="81"/>
      <c r="D23" s="84" t="s">
        <v>102</v>
      </c>
      <c r="E23" s="83">
        <v>2020600</v>
      </c>
      <c r="F23" s="62"/>
      <c r="G23" s="6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>
        <v>100</v>
      </c>
      <c r="AE23" s="21"/>
      <c r="AF23" s="21"/>
      <c r="AG23" s="21"/>
      <c r="AH23" s="21"/>
      <c r="AI23" s="21"/>
      <c r="AJ23" s="21"/>
      <c r="AK23" s="2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2:55" ht="26.25" customHeight="1">
      <c r="B24" s="81" t="s">
        <v>103</v>
      </c>
      <c r="C24" s="81"/>
      <c r="D24" s="84" t="s">
        <v>104</v>
      </c>
      <c r="E24" s="83">
        <v>1347100</v>
      </c>
      <c r="F24" s="62"/>
      <c r="G24" s="6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6"/>
      <c r="AM24" s="6">
        <v>100</v>
      </c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2:55" ht="26.25" customHeight="1">
      <c r="B25" s="81" t="s">
        <v>105</v>
      </c>
      <c r="C25" s="81"/>
      <c r="D25" s="84" t="s">
        <v>106</v>
      </c>
      <c r="E25" s="83">
        <v>2245100</v>
      </c>
      <c r="F25" s="62"/>
      <c r="G25" s="6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>
        <v>-8.315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>
        <v>120</v>
      </c>
      <c r="BA25" s="6"/>
      <c r="BB25" s="6"/>
      <c r="BC25" s="6"/>
    </row>
    <row r="26" spans="2:55" ht="26.25" customHeight="1">
      <c r="B26" s="81" t="s">
        <v>107</v>
      </c>
      <c r="C26" s="81"/>
      <c r="D26" s="84" t="s">
        <v>108</v>
      </c>
      <c r="E26" s="83">
        <v>2020600</v>
      </c>
      <c r="F26" s="62"/>
      <c r="G26" s="6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>
        <v>235</v>
      </c>
    </row>
    <row r="27" spans="2:55" ht="26.25" customHeight="1">
      <c r="B27" s="81" t="s">
        <v>117</v>
      </c>
      <c r="C27" s="81"/>
      <c r="D27" s="84" t="s">
        <v>118</v>
      </c>
      <c r="E27" s="83">
        <v>1796100</v>
      </c>
      <c r="F27" s="62"/>
      <c r="G27" s="6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2:55" ht="26.25" customHeight="1">
      <c r="B28" s="81" t="s">
        <v>119</v>
      </c>
      <c r="C28" s="81"/>
      <c r="D28" s="84" t="s">
        <v>120</v>
      </c>
      <c r="E28" s="83">
        <v>1571600</v>
      </c>
      <c r="F28" s="62"/>
      <c r="G28" s="6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2:55" ht="26.25" customHeight="1">
      <c r="B29" s="81" t="s">
        <v>121</v>
      </c>
      <c r="C29" s="81"/>
      <c r="D29" s="84" t="s">
        <v>122</v>
      </c>
      <c r="E29" s="83">
        <v>1122600</v>
      </c>
      <c r="F29" s="62"/>
      <c r="G29" s="6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2:55" ht="26.25" customHeight="1">
      <c r="B30" s="81" t="s">
        <v>125</v>
      </c>
      <c r="C30" s="81"/>
      <c r="D30" s="84" t="s">
        <v>126</v>
      </c>
      <c r="E30" s="83">
        <v>1347100</v>
      </c>
      <c r="F30" s="62"/>
      <c r="G30" s="6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2:55" ht="26.25" customHeight="1">
      <c r="B31" s="81" t="s">
        <v>129</v>
      </c>
      <c r="C31" s="81"/>
      <c r="D31" s="84" t="s">
        <v>130</v>
      </c>
      <c r="E31" s="83">
        <v>1571600</v>
      </c>
      <c r="F31" s="62"/>
      <c r="G31" s="6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2:55" ht="26.25" customHeight="1">
      <c r="B32" s="81" t="s">
        <v>131</v>
      </c>
      <c r="C32" s="81"/>
      <c r="D32" s="84" t="s">
        <v>132</v>
      </c>
      <c r="E32" s="83">
        <v>1347100</v>
      </c>
      <c r="F32" s="62"/>
      <c r="G32" s="6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2:55" ht="26.25" customHeight="1">
      <c r="B33" s="81" t="s">
        <v>137</v>
      </c>
      <c r="C33" s="81"/>
      <c r="D33" s="84" t="s">
        <v>138</v>
      </c>
      <c r="E33" s="83">
        <v>1796100</v>
      </c>
      <c r="F33" s="62"/>
      <c r="G33" s="6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2:55" ht="26.25" customHeight="1">
      <c r="B34" s="81" t="s">
        <v>143</v>
      </c>
      <c r="C34" s="81"/>
      <c r="D34" s="84" t="s">
        <v>144</v>
      </c>
      <c r="E34" s="83">
        <v>2244500</v>
      </c>
      <c r="F34" s="62"/>
      <c r="G34" s="6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2:55" ht="26.25" customHeight="1">
      <c r="B35" s="81" t="s">
        <v>149</v>
      </c>
      <c r="C35" s="81"/>
      <c r="D35" s="84" t="s">
        <v>150</v>
      </c>
      <c r="E35" s="83">
        <v>1796100</v>
      </c>
      <c r="F35" s="62"/>
      <c r="G35" s="62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2:55" ht="26.25" customHeight="1">
      <c r="B36" s="81" t="s">
        <v>153</v>
      </c>
      <c r="C36" s="81"/>
      <c r="D36" s="84" t="s">
        <v>154</v>
      </c>
      <c r="E36" s="83">
        <v>1571600</v>
      </c>
      <c r="F36" s="62"/>
      <c r="G36" s="62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2:55" ht="26.25" customHeight="1">
      <c r="B37" s="81" t="s">
        <v>155</v>
      </c>
      <c r="C37" s="81"/>
      <c r="D37" s="84" t="s">
        <v>156</v>
      </c>
      <c r="E37" s="83">
        <v>1796100</v>
      </c>
      <c r="F37" s="62"/>
      <c r="G37" s="62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2:55" ht="26.25" customHeight="1">
      <c r="B38" s="81" t="s">
        <v>157</v>
      </c>
      <c r="C38" s="81"/>
      <c r="D38" s="84" t="s">
        <v>158</v>
      </c>
      <c r="E38" s="83">
        <v>1122600</v>
      </c>
      <c r="F38" s="62"/>
      <c r="G38" s="6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2:55" ht="26.25" customHeight="1">
      <c r="B39" s="81" t="s">
        <v>161</v>
      </c>
      <c r="C39" s="81"/>
      <c r="D39" s="84" t="s">
        <v>162</v>
      </c>
      <c r="E39" s="83">
        <v>1571600</v>
      </c>
      <c r="F39" s="62"/>
      <c r="G39" s="6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2:55" ht="26.25" customHeight="1">
      <c r="B40" s="81" t="s">
        <v>165</v>
      </c>
      <c r="C40" s="81"/>
      <c r="D40" s="84" t="s">
        <v>166</v>
      </c>
      <c r="E40" s="83">
        <v>1571600</v>
      </c>
      <c r="F40" s="62"/>
      <c r="G40" s="62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2:55" s="104" customFormat="1" ht="106.5" customHeight="1">
      <c r="B41" s="100" t="s">
        <v>202</v>
      </c>
      <c r="C41" s="99">
        <v>9310</v>
      </c>
      <c r="D41" s="78" t="s">
        <v>176</v>
      </c>
      <c r="E41" s="80">
        <f>E42</f>
        <v>9430100</v>
      </c>
      <c r="F41" s="101"/>
      <c r="G41" s="101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2:55" s="104" customFormat="1" ht="41.25" customHeight="1">
      <c r="B42" s="114" t="s">
        <v>41</v>
      </c>
      <c r="C42" s="114"/>
      <c r="D42" s="115" t="s">
        <v>42</v>
      </c>
      <c r="E42" s="80">
        <f>E43+E44</f>
        <v>9430100</v>
      </c>
      <c r="F42" s="101"/>
      <c r="G42" s="101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2:55" ht="26.25" customHeight="1">
      <c r="B43" s="81" t="s">
        <v>101</v>
      </c>
      <c r="C43" s="81"/>
      <c r="D43" s="84" t="s">
        <v>102</v>
      </c>
      <c r="E43" s="83">
        <v>493500</v>
      </c>
      <c r="F43" s="62"/>
      <c r="G43" s="62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2:55" ht="26.25" customHeight="1">
      <c r="B44" s="81" t="s">
        <v>107</v>
      </c>
      <c r="C44" s="81"/>
      <c r="D44" s="84" t="s">
        <v>108</v>
      </c>
      <c r="E44" s="83">
        <v>8936600</v>
      </c>
      <c r="F44" s="62"/>
      <c r="G44" s="62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2:55" s="104" customFormat="1" ht="127.5" customHeight="1">
      <c r="B45" s="98" t="s">
        <v>173</v>
      </c>
      <c r="C45" s="99">
        <v>9330</v>
      </c>
      <c r="D45" s="78" t="s">
        <v>174</v>
      </c>
      <c r="E45" s="80">
        <f>SUM(E46:E46)</f>
        <v>15128600</v>
      </c>
      <c r="F45" s="101"/>
      <c r="G45" s="101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2:55" s="104" customFormat="1" ht="37.5" customHeight="1">
      <c r="B46" s="114" t="s">
        <v>41</v>
      </c>
      <c r="C46" s="114"/>
      <c r="D46" s="115" t="s">
        <v>42</v>
      </c>
      <c r="E46" s="80">
        <f>SUM(E47:E108)</f>
        <v>15128600</v>
      </c>
      <c r="F46" s="101"/>
      <c r="G46" s="101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2:55" ht="26.25" customHeight="1">
      <c r="B47" s="81" t="s">
        <v>43</v>
      </c>
      <c r="C47" s="81"/>
      <c r="D47" s="84" t="s">
        <v>44</v>
      </c>
      <c r="E47" s="83">
        <v>87500</v>
      </c>
      <c r="F47" s="62"/>
      <c r="G47" s="6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2:55" ht="26.25" customHeight="1">
      <c r="B48" s="81" t="s">
        <v>45</v>
      </c>
      <c r="C48" s="81"/>
      <c r="D48" s="84" t="s">
        <v>46</v>
      </c>
      <c r="E48" s="83">
        <v>87500</v>
      </c>
      <c r="F48" s="62"/>
      <c r="G48" s="62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2:55" ht="26.25" customHeight="1">
      <c r="B49" s="81" t="s">
        <v>47</v>
      </c>
      <c r="C49" s="81"/>
      <c r="D49" s="84" t="s">
        <v>48</v>
      </c>
      <c r="E49" s="83">
        <v>43800</v>
      </c>
      <c r="F49" s="62"/>
      <c r="G49" s="62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2:55" ht="26.25" customHeight="1">
      <c r="B50" s="81" t="s">
        <v>49</v>
      </c>
      <c r="C50" s="81"/>
      <c r="D50" s="84" t="s">
        <v>50</v>
      </c>
      <c r="E50" s="83">
        <v>186000</v>
      </c>
      <c r="F50" s="62"/>
      <c r="G50" s="62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2:55" ht="26.25" customHeight="1">
      <c r="B51" s="81" t="s">
        <v>51</v>
      </c>
      <c r="C51" s="81"/>
      <c r="D51" s="84" t="s">
        <v>52</v>
      </c>
      <c r="E51" s="83">
        <v>437600</v>
      </c>
      <c r="F51" s="62"/>
      <c r="G51" s="62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2:55" ht="26.25" customHeight="1">
      <c r="B52" s="81" t="s">
        <v>53</v>
      </c>
      <c r="C52" s="81"/>
      <c r="D52" s="84" t="s">
        <v>54</v>
      </c>
      <c r="E52" s="83">
        <v>32800</v>
      </c>
      <c r="F52" s="62"/>
      <c r="G52" s="6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2:55" ht="26.25" customHeight="1">
      <c r="B53" s="81" t="s">
        <v>55</v>
      </c>
      <c r="C53" s="81"/>
      <c r="D53" s="84" t="s">
        <v>56</v>
      </c>
      <c r="E53" s="83">
        <v>98500</v>
      </c>
      <c r="F53" s="62"/>
      <c r="G53" s="6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2:55" ht="26.25" customHeight="1">
      <c r="B54" s="81" t="s">
        <v>57</v>
      </c>
      <c r="C54" s="81"/>
      <c r="D54" s="84" t="s">
        <v>58</v>
      </c>
      <c r="E54" s="83">
        <v>32800</v>
      </c>
      <c r="F54" s="62"/>
      <c r="G54" s="62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2:55" ht="26.25" customHeight="1">
      <c r="B55" s="81" t="s">
        <v>59</v>
      </c>
      <c r="C55" s="81"/>
      <c r="D55" s="84" t="s">
        <v>60</v>
      </c>
      <c r="E55" s="83">
        <v>164100</v>
      </c>
      <c r="F55" s="62"/>
      <c r="G55" s="62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2:55" ht="26.25" customHeight="1">
      <c r="B56" s="81" t="s">
        <v>61</v>
      </c>
      <c r="C56" s="81"/>
      <c r="D56" s="84" t="s">
        <v>62</v>
      </c>
      <c r="E56" s="83">
        <v>87500</v>
      </c>
      <c r="F56" s="62"/>
      <c r="G56" s="62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2:55" ht="26.25" customHeight="1">
      <c r="B57" s="81" t="s">
        <v>63</v>
      </c>
      <c r="C57" s="81"/>
      <c r="D57" s="84" t="s">
        <v>64</v>
      </c>
      <c r="E57" s="83">
        <v>142200</v>
      </c>
      <c r="F57" s="62"/>
      <c r="G57" s="62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2:55" ht="26.25" customHeight="1">
      <c r="B58" s="81" t="s">
        <v>65</v>
      </c>
      <c r="C58" s="81"/>
      <c r="D58" s="84" t="s">
        <v>66</v>
      </c>
      <c r="E58" s="83">
        <v>54700</v>
      </c>
      <c r="F58" s="62"/>
      <c r="G58" s="62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2:55" ht="26.25" customHeight="1">
      <c r="B59" s="81" t="s">
        <v>67</v>
      </c>
      <c r="C59" s="81"/>
      <c r="D59" s="84" t="s">
        <v>68</v>
      </c>
      <c r="E59" s="83">
        <v>54700</v>
      </c>
      <c r="F59" s="62"/>
      <c r="G59" s="62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2:55" ht="26.25" customHeight="1">
      <c r="B60" s="81" t="s">
        <v>69</v>
      </c>
      <c r="C60" s="81"/>
      <c r="D60" s="84" t="s">
        <v>70</v>
      </c>
      <c r="E60" s="83">
        <v>120300</v>
      </c>
      <c r="F60" s="62"/>
      <c r="G60" s="62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2:55" ht="26.25" customHeight="1">
      <c r="B61" s="81" t="s">
        <v>71</v>
      </c>
      <c r="C61" s="81"/>
      <c r="D61" s="84" t="s">
        <v>72</v>
      </c>
      <c r="E61" s="83">
        <v>218800</v>
      </c>
      <c r="F61" s="62"/>
      <c r="G61" s="62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2:55" ht="26.25" customHeight="1">
      <c r="B62" s="81" t="s">
        <v>73</v>
      </c>
      <c r="C62" s="81"/>
      <c r="D62" s="84" t="s">
        <v>74</v>
      </c>
      <c r="E62" s="83">
        <v>87500</v>
      </c>
      <c r="F62" s="62"/>
      <c r="G62" s="62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2:55" ht="26.25" customHeight="1">
      <c r="B63" s="81" t="s">
        <v>75</v>
      </c>
      <c r="C63" s="81"/>
      <c r="D63" s="84" t="s">
        <v>76</v>
      </c>
      <c r="E63" s="83">
        <v>65600</v>
      </c>
      <c r="F63" s="62"/>
      <c r="G63" s="62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2:55" ht="26.25" customHeight="1">
      <c r="B64" s="81" t="s">
        <v>77</v>
      </c>
      <c r="C64" s="81"/>
      <c r="D64" s="84" t="s">
        <v>78</v>
      </c>
      <c r="E64" s="83">
        <v>142200</v>
      </c>
      <c r="F64" s="62"/>
      <c r="G64" s="62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2:55" ht="26.25" customHeight="1">
      <c r="B65" s="81" t="s">
        <v>79</v>
      </c>
      <c r="C65" s="81"/>
      <c r="D65" s="84" t="s">
        <v>80</v>
      </c>
      <c r="E65" s="83">
        <v>109400</v>
      </c>
      <c r="F65" s="62"/>
      <c r="G65" s="6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2:55" ht="26.25" customHeight="1">
      <c r="B66" s="81" t="s">
        <v>81</v>
      </c>
      <c r="C66" s="81"/>
      <c r="D66" s="84" t="s">
        <v>82</v>
      </c>
      <c r="E66" s="83">
        <v>131300</v>
      </c>
      <c r="F66" s="62"/>
      <c r="G66" s="6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2:55" ht="26.25" customHeight="1">
      <c r="B67" s="81" t="s">
        <v>83</v>
      </c>
      <c r="C67" s="81"/>
      <c r="D67" s="84" t="s">
        <v>84</v>
      </c>
      <c r="E67" s="83">
        <v>76600</v>
      </c>
      <c r="F67" s="62"/>
      <c r="G67" s="6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2:55" ht="26.25" customHeight="1">
      <c r="B68" s="81" t="s">
        <v>85</v>
      </c>
      <c r="C68" s="81"/>
      <c r="D68" s="84" t="s">
        <v>86</v>
      </c>
      <c r="E68" s="83">
        <v>317200</v>
      </c>
      <c r="F68" s="62"/>
      <c r="G68" s="6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2:55" ht="26.25" customHeight="1">
      <c r="B69" s="81" t="s">
        <v>87</v>
      </c>
      <c r="C69" s="81"/>
      <c r="D69" s="84" t="s">
        <v>88</v>
      </c>
      <c r="E69" s="83">
        <v>54700</v>
      </c>
      <c r="F69" s="62"/>
      <c r="G69" s="6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2:55" ht="26.25" customHeight="1">
      <c r="B70" s="81" t="s">
        <v>89</v>
      </c>
      <c r="C70" s="81"/>
      <c r="D70" s="84" t="s">
        <v>90</v>
      </c>
      <c r="E70" s="83">
        <v>76600</v>
      </c>
      <c r="F70" s="62"/>
      <c r="G70" s="6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2:55" ht="26.25" customHeight="1">
      <c r="B71" s="81" t="s">
        <v>91</v>
      </c>
      <c r="C71" s="81"/>
      <c r="D71" s="84" t="s">
        <v>92</v>
      </c>
      <c r="E71" s="83">
        <v>43800</v>
      </c>
      <c r="F71" s="62"/>
      <c r="G71" s="6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2:55" ht="26.25" customHeight="1">
      <c r="B72" s="81" t="s">
        <v>93</v>
      </c>
      <c r="C72" s="81"/>
      <c r="D72" s="84" t="s">
        <v>94</v>
      </c>
      <c r="E72" s="83">
        <v>32800</v>
      </c>
      <c r="F72" s="62"/>
      <c r="G72" s="6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2:55" ht="26.25" customHeight="1">
      <c r="B73" s="81" t="s">
        <v>95</v>
      </c>
      <c r="C73" s="81"/>
      <c r="D73" s="84" t="s">
        <v>96</v>
      </c>
      <c r="E73" s="83">
        <v>76600</v>
      </c>
      <c r="F73" s="62"/>
      <c r="G73" s="6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2:55" ht="26.25" customHeight="1">
      <c r="B74" s="81" t="s">
        <v>97</v>
      </c>
      <c r="C74" s="81"/>
      <c r="D74" s="84" t="s">
        <v>98</v>
      </c>
      <c r="E74" s="83">
        <v>54700</v>
      </c>
      <c r="F74" s="62"/>
      <c r="G74" s="6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2:55" ht="26.25" customHeight="1">
      <c r="B75" s="81" t="s">
        <v>99</v>
      </c>
      <c r="C75" s="81"/>
      <c r="D75" s="84" t="s">
        <v>100</v>
      </c>
      <c r="E75" s="83">
        <v>76600</v>
      </c>
      <c r="F75" s="62"/>
      <c r="G75" s="6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2:55" ht="26.25" customHeight="1">
      <c r="B76" s="81" t="s">
        <v>101</v>
      </c>
      <c r="C76" s="81"/>
      <c r="D76" s="84" t="s">
        <v>102</v>
      </c>
      <c r="E76" s="83">
        <v>875100</v>
      </c>
      <c r="F76" s="62"/>
      <c r="G76" s="6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2:55" ht="26.25" customHeight="1">
      <c r="B77" s="81" t="s">
        <v>103</v>
      </c>
      <c r="C77" s="81"/>
      <c r="D77" s="84" t="s">
        <v>104</v>
      </c>
      <c r="E77" s="83">
        <v>1104800</v>
      </c>
      <c r="F77" s="62"/>
      <c r="G77" s="6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2:55" ht="26.25" customHeight="1">
      <c r="B78" s="81" t="s">
        <v>105</v>
      </c>
      <c r="C78" s="81"/>
      <c r="D78" s="84" t="s">
        <v>106</v>
      </c>
      <c r="E78" s="83">
        <v>732900</v>
      </c>
      <c r="F78" s="62"/>
      <c r="G78" s="6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2:55" ht="26.25" customHeight="1">
      <c r="B79" s="81" t="s">
        <v>107</v>
      </c>
      <c r="C79" s="81"/>
      <c r="D79" s="84" t="s">
        <v>108</v>
      </c>
      <c r="E79" s="83">
        <v>3303400</v>
      </c>
      <c r="F79" s="62"/>
      <c r="G79" s="6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  <row r="80" spans="2:55" ht="26.25" customHeight="1">
      <c r="B80" s="81" t="s">
        <v>109</v>
      </c>
      <c r="C80" s="81"/>
      <c r="D80" s="84" t="s">
        <v>110</v>
      </c>
      <c r="E80" s="83">
        <v>109400</v>
      </c>
      <c r="F80" s="62"/>
      <c r="G80" s="6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2:55" ht="26.25" customHeight="1">
      <c r="B81" s="81" t="s">
        <v>111</v>
      </c>
      <c r="C81" s="81"/>
      <c r="D81" s="84" t="s">
        <v>112</v>
      </c>
      <c r="E81" s="83">
        <v>120300</v>
      </c>
      <c r="F81" s="62"/>
      <c r="G81" s="62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2:55" ht="26.25" customHeight="1">
      <c r="B82" s="81" t="s">
        <v>113</v>
      </c>
      <c r="C82" s="81"/>
      <c r="D82" s="84" t="s">
        <v>114</v>
      </c>
      <c r="E82" s="83">
        <v>32800</v>
      </c>
      <c r="F82" s="62"/>
      <c r="G82" s="62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2:55" ht="26.25" customHeight="1">
      <c r="B83" s="81" t="s">
        <v>115</v>
      </c>
      <c r="C83" s="81"/>
      <c r="D83" s="84" t="s">
        <v>116</v>
      </c>
      <c r="E83" s="83">
        <v>207800</v>
      </c>
      <c r="F83" s="62"/>
      <c r="G83" s="62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2:55" ht="26.25" customHeight="1">
      <c r="B84" s="81" t="s">
        <v>117</v>
      </c>
      <c r="C84" s="81"/>
      <c r="D84" s="84" t="s">
        <v>118</v>
      </c>
      <c r="E84" s="83">
        <v>65600</v>
      </c>
      <c r="F84" s="62"/>
      <c r="G84" s="62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2:55" ht="26.25" customHeight="1">
      <c r="B85" s="81" t="s">
        <v>119</v>
      </c>
      <c r="C85" s="81"/>
      <c r="D85" s="84" t="s">
        <v>120</v>
      </c>
      <c r="E85" s="83">
        <v>426600</v>
      </c>
      <c r="F85" s="62"/>
      <c r="G85" s="62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2:55" ht="26.25" customHeight="1">
      <c r="B86" s="81" t="s">
        <v>121</v>
      </c>
      <c r="C86" s="81"/>
      <c r="D86" s="84" t="s">
        <v>122</v>
      </c>
      <c r="E86" s="83">
        <v>229700</v>
      </c>
      <c r="F86" s="62"/>
      <c r="G86" s="62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2:55" ht="26.25" customHeight="1">
      <c r="B87" s="81" t="s">
        <v>123</v>
      </c>
      <c r="C87" s="81"/>
      <c r="D87" s="84" t="s">
        <v>124</v>
      </c>
      <c r="E87" s="83">
        <v>207800</v>
      </c>
      <c r="F87" s="62"/>
      <c r="G87" s="62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2:55" ht="26.25" customHeight="1">
      <c r="B88" s="81" t="s">
        <v>125</v>
      </c>
      <c r="C88" s="81"/>
      <c r="D88" s="84" t="s">
        <v>126</v>
      </c>
      <c r="E88" s="83">
        <v>295400</v>
      </c>
      <c r="F88" s="62"/>
      <c r="G88" s="62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2:55" ht="26.25" customHeight="1">
      <c r="B89" s="81" t="s">
        <v>127</v>
      </c>
      <c r="C89" s="81"/>
      <c r="D89" s="84" t="s">
        <v>128</v>
      </c>
      <c r="E89" s="83">
        <v>43800</v>
      </c>
      <c r="F89" s="62"/>
      <c r="G89" s="62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2:55" ht="26.25" customHeight="1">
      <c r="B90" s="81" t="s">
        <v>129</v>
      </c>
      <c r="C90" s="81"/>
      <c r="D90" s="84" t="s">
        <v>130</v>
      </c>
      <c r="E90" s="83">
        <v>273500</v>
      </c>
      <c r="F90" s="62"/>
      <c r="G90" s="62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2:55" ht="26.25" customHeight="1">
      <c r="B91" s="81" t="s">
        <v>131</v>
      </c>
      <c r="C91" s="81"/>
      <c r="D91" s="84" t="s">
        <v>132</v>
      </c>
      <c r="E91" s="83">
        <v>426600</v>
      </c>
      <c r="F91" s="62"/>
      <c r="G91" s="62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2:55" ht="26.25" customHeight="1">
      <c r="B92" s="81" t="s">
        <v>133</v>
      </c>
      <c r="C92" s="81"/>
      <c r="D92" s="84" t="s">
        <v>134</v>
      </c>
      <c r="E92" s="83">
        <v>21900</v>
      </c>
      <c r="F92" s="62"/>
      <c r="G92" s="62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2:55" ht="26.25" customHeight="1">
      <c r="B93" s="81" t="s">
        <v>135</v>
      </c>
      <c r="C93" s="81"/>
      <c r="D93" s="84" t="s">
        <v>136</v>
      </c>
      <c r="E93" s="83">
        <v>21900</v>
      </c>
      <c r="F93" s="62"/>
      <c r="G93" s="62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2:55" ht="26.25" customHeight="1">
      <c r="B94" s="81" t="s">
        <v>137</v>
      </c>
      <c r="C94" s="81"/>
      <c r="D94" s="84" t="s">
        <v>138</v>
      </c>
      <c r="E94" s="83">
        <v>186000</v>
      </c>
      <c r="F94" s="62"/>
      <c r="G94" s="62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2:55" ht="26.25" customHeight="1">
      <c r="B95" s="81" t="s">
        <v>139</v>
      </c>
      <c r="C95" s="81"/>
      <c r="D95" s="84" t="s">
        <v>140</v>
      </c>
      <c r="E95" s="83">
        <v>32800</v>
      </c>
      <c r="F95" s="62"/>
      <c r="G95" s="62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2:55" ht="26.25" customHeight="1">
      <c r="B96" s="81" t="s">
        <v>141</v>
      </c>
      <c r="C96" s="81"/>
      <c r="D96" s="84" t="s">
        <v>142</v>
      </c>
      <c r="E96" s="83">
        <v>32800</v>
      </c>
      <c r="F96" s="62"/>
      <c r="G96" s="62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2:55" ht="26.25" customHeight="1">
      <c r="B97" s="81" t="s">
        <v>143</v>
      </c>
      <c r="C97" s="81"/>
      <c r="D97" s="84" t="s">
        <v>144</v>
      </c>
      <c r="E97" s="83">
        <v>579800</v>
      </c>
      <c r="F97" s="62"/>
      <c r="G97" s="62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2:55" ht="26.25" customHeight="1">
      <c r="B98" s="81" t="s">
        <v>145</v>
      </c>
      <c r="C98" s="81"/>
      <c r="D98" s="84" t="s">
        <v>146</v>
      </c>
      <c r="E98" s="83">
        <v>98500</v>
      </c>
      <c r="F98" s="62"/>
      <c r="G98" s="62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2:55" ht="26.25" customHeight="1">
      <c r="B99" s="81" t="s">
        <v>147</v>
      </c>
      <c r="C99" s="81"/>
      <c r="D99" s="84" t="s">
        <v>148</v>
      </c>
      <c r="E99" s="83">
        <v>120300</v>
      </c>
      <c r="F99" s="62"/>
      <c r="G99" s="62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2:55" ht="26.25" customHeight="1">
      <c r="B100" s="81" t="s">
        <v>149</v>
      </c>
      <c r="C100" s="81"/>
      <c r="D100" s="84" t="s">
        <v>150</v>
      </c>
      <c r="E100" s="83">
        <v>164100</v>
      </c>
      <c r="F100" s="62"/>
      <c r="G100" s="62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2:55" ht="26.25" customHeight="1">
      <c r="B101" s="81" t="s">
        <v>151</v>
      </c>
      <c r="C101" s="81"/>
      <c r="D101" s="84" t="s">
        <v>152</v>
      </c>
      <c r="E101" s="83">
        <v>32800</v>
      </c>
      <c r="F101" s="62"/>
      <c r="G101" s="62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2:55" ht="26.25" customHeight="1">
      <c r="B102" s="81" t="s">
        <v>153</v>
      </c>
      <c r="C102" s="81"/>
      <c r="D102" s="84" t="s">
        <v>154</v>
      </c>
      <c r="E102" s="83">
        <v>196900</v>
      </c>
      <c r="F102" s="62"/>
      <c r="G102" s="62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</row>
    <row r="103" spans="2:55" ht="26.25" customHeight="1">
      <c r="B103" s="81" t="s">
        <v>155</v>
      </c>
      <c r="C103" s="81"/>
      <c r="D103" s="84" t="s">
        <v>156</v>
      </c>
      <c r="E103" s="83">
        <v>262500</v>
      </c>
      <c r="F103" s="62"/>
      <c r="G103" s="62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</row>
    <row r="104" spans="2:55" ht="26.25" customHeight="1">
      <c r="B104" s="81" t="s">
        <v>157</v>
      </c>
      <c r="C104" s="81"/>
      <c r="D104" s="84" t="s">
        <v>158</v>
      </c>
      <c r="E104" s="83">
        <v>689200</v>
      </c>
      <c r="F104" s="62"/>
      <c r="G104" s="62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</row>
    <row r="105" spans="2:55" ht="26.25" customHeight="1">
      <c r="B105" s="81" t="s">
        <v>159</v>
      </c>
      <c r="C105" s="81"/>
      <c r="D105" s="84" t="s">
        <v>160</v>
      </c>
      <c r="E105" s="83">
        <v>546900</v>
      </c>
      <c r="F105" s="62"/>
      <c r="G105" s="62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</row>
    <row r="106" spans="2:55" ht="26.25" customHeight="1">
      <c r="B106" s="81" t="s">
        <v>161</v>
      </c>
      <c r="C106" s="81"/>
      <c r="D106" s="84" t="s">
        <v>162</v>
      </c>
      <c r="E106" s="83">
        <v>229700</v>
      </c>
      <c r="F106" s="62"/>
      <c r="G106" s="62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2:55" ht="26.25" customHeight="1">
      <c r="B107" s="81" t="s">
        <v>163</v>
      </c>
      <c r="C107" s="81"/>
      <c r="D107" s="84" t="s">
        <v>164</v>
      </c>
      <c r="E107" s="83">
        <v>43800</v>
      </c>
      <c r="F107" s="62"/>
      <c r="G107" s="62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2:55" ht="26.25" customHeight="1">
      <c r="B108" s="81" t="s">
        <v>165</v>
      </c>
      <c r="C108" s="81"/>
      <c r="D108" s="84" t="s">
        <v>166</v>
      </c>
      <c r="E108" s="83">
        <v>218800</v>
      </c>
      <c r="F108" s="62"/>
      <c r="G108" s="62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2:55" s="104" customFormat="1" ht="126" customHeight="1">
      <c r="B109" s="98" t="s">
        <v>173</v>
      </c>
      <c r="C109" s="99">
        <v>9330</v>
      </c>
      <c r="D109" s="78" t="s">
        <v>175</v>
      </c>
      <c r="E109" s="80">
        <f>SUM(E110:E110)</f>
        <v>5177500</v>
      </c>
      <c r="F109" s="101"/>
      <c r="G109" s="101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2:55" s="104" customFormat="1" ht="42.75" customHeight="1">
      <c r="B110" s="114" t="s">
        <v>41</v>
      </c>
      <c r="C110" s="114"/>
      <c r="D110" s="115" t="s">
        <v>42</v>
      </c>
      <c r="E110" s="80">
        <f>SUM(E111:E172)</f>
        <v>5177500</v>
      </c>
      <c r="F110" s="101"/>
      <c r="G110" s="101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2:55" ht="26.25" customHeight="1">
      <c r="B111" s="81" t="s">
        <v>43</v>
      </c>
      <c r="C111" s="81"/>
      <c r="D111" s="84" t="s">
        <v>44</v>
      </c>
      <c r="E111" s="83">
        <v>29900</v>
      </c>
      <c r="F111" s="62"/>
      <c r="G111" s="62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</row>
    <row r="112" spans="2:55" ht="26.25" customHeight="1">
      <c r="B112" s="81" t="s">
        <v>45</v>
      </c>
      <c r="C112" s="81"/>
      <c r="D112" s="84" t="s">
        <v>46</v>
      </c>
      <c r="E112" s="83">
        <v>29900</v>
      </c>
      <c r="F112" s="62"/>
      <c r="G112" s="62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  <row r="113" spans="2:55" ht="26.25" customHeight="1">
      <c r="B113" s="81" t="s">
        <v>47</v>
      </c>
      <c r="C113" s="81"/>
      <c r="D113" s="84" t="s">
        <v>48</v>
      </c>
      <c r="E113" s="83">
        <v>15000</v>
      </c>
      <c r="F113" s="62"/>
      <c r="G113" s="62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2:55" ht="26.25" customHeight="1">
      <c r="B114" s="81" t="s">
        <v>49</v>
      </c>
      <c r="C114" s="81"/>
      <c r="D114" s="84" t="s">
        <v>50</v>
      </c>
      <c r="E114" s="83">
        <v>63600</v>
      </c>
      <c r="F114" s="62"/>
      <c r="G114" s="62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</row>
    <row r="115" spans="2:55" ht="26.25" customHeight="1">
      <c r="B115" s="81" t="s">
        <v>51</v>
      </c>
      <c r="C115" s="81"/>
      <c r="D115" s="84" t="s">
        <v>52</v>
      </c>
      <c r="E115" s="83">
        <v>149700</v>
      </c>
      <c r="F115" s="62"/>
      <c r="G115" s="62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</row>
    <row r="116" spans="2:55" ht="26.25" customHeight="1">
      <c r="B116" s="81" t="s">
        <v>53</v>
      </c>
      <c r="C116" s="81"/>
      <c r="D116" s="84" t="s">
        <v>54</v>
      </c>
      <c r="E116" s="83">
        <v>11200</v>
      </c>
      <c r="F116" s="62"/>
      <c r="G116" s="62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2:55" ht="26.25" customHeight="1">
      <c r="B117" s="81" t="s">
        <v>55</v>
      </c>
      <c r="C117" s="81"/>
      <c r="D117" s="84" t="s">
        <v>56</v>
      </c>
      <c r="E117" s="83">
        <v>33700</v>
      </c>
      <c r="F117" s="62"/>
      <c r="G117" s="62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</row>
    <row r="118" spans="2:55" ht="26.25" customHeight="1">
      <c r="B118" s="81" t="s">
        <v>57</v>
      </c>
      <c r="C118" s="81"/>
      <c r="D118" s="84" t="s">
        <v>58</v>
      </c>
      <c r="E118" s="83">
        <v>11200</v>
      </c>
      <c r="F118" s="62"/>
      <c r="G118" s="62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</row>
    <row r="119" spans="2:55" ht="26.25" customHeight="1">
      <c r="B119" s="81" t="s">
        <v>59</v>
      </c>
      <c r="C119" s="81"/>
      <c r="D119" s="84" t="s">
        <v>60</v>
      </c>
      <c r="E119" s="83">
        <v>56200</v>
      </c>
      <c r="F119" s="62"/>
      <c r="G119" s="62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</row>
    <row r="120" spans="2:55" ht="26.25" customHeight="1">
      <c r="B120" s="81" t="s">
        <v>61</v>
      </c>
      <c r="C120" s="81"/>
      <c r="D120" s="84" t="s">
        <v>62</v>
      </c>
      <c r="E120" s="83">
        <v>29900</v>
      </c>
      <c r="F120" s="62"/>
      <c r="G120" s="62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</row>
    <row r="121" spans="2:55" ht="26.25" customHeight="1">
      <c r="B121" s="81" t="s">
        <v>63</v>
      </c>
      <c r="C121" s="81"/>
      <c r="D121" s="84" t="s">
        <v>64</v>
      </c>
      <c r="E121" s="83">
        <v>48700</v>
      </c>
      <c r="F121" s="62"/>
      <c r="G121" s="62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2:55" ht="26.25" customHeight="1">
      <c r="B122" s="81" t="s">
        <v>65</v>
      </c>
      <c r="C122" s="81"/>
      <c r="D122" s="84" t="s">
        <v>66</v>
      </c>
      <c r="E122" s="83">
        <v>18700</v>
      </c>
      <c r="F122" s="62"/>
      <c r="G122" s="62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</row>
    <row r="123" spans="2:55" ht="26.25" customHeight="1">
      <c r="B123" s="81" t="s">
        <v>67</v>
      </c>
      <c r="C123" s="81"/>
      <c r="D123" s="84" t="s">
        <v>68</v>
      </c>
      <c r="E123" s="83">
        <v>18700</v>
      </c>
      <c r="F123" s="62"/>
      <c r="G123" s="62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</row>
    <row r="124" spans="2:55" ht="26.25" customHeight="1">
      <c r="B124" s="81" t="s">
        <v>69</v>
      </c>
      <c r="C124" s="81"/>
      <c r="D124" s="84" t="s">
        <v>70</v>
      </c>
      <c r="E124" s="83">
        <v>41200</v>
      </c>
      <c r="F124" s="62"/>
      <c r="G124" s="62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</row>
    <row r="125" spans="2:55" ht="26.25" customHeight="1">
      <c r="B125" s="81" t="s">
        <v>71</v>
      </c>
      <c r="C125" s="81"/>
      <c r="D125" s="84" t="s">
        <v>72</v>
      </c>
      <c r="E125" s="83">
        <v>74900</v>
      </c>
      <c r="F125" s="62"/>
      <c r="G125" s="62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2:55" ht="26.25" customHeight="1">
      <c r="B126" s="81" t="s">
        <v>73</v>
      </c>
      <c r="C126" s="81"/>
      <c r="D126" s="84" t="s">
        <v>74</v>
      </c>
      <c r="E126" s="83">
        <v>29900</v>
      </c>
      <c r="F126" s="62"/>
      <c r="G126" s="62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</row>
    <row r="127" spans="2:55" ht="26.25" customHeight="1">
      <c r="B127" s="81" t="s">
        <v>75</v>
      </c>
      <c r="C127" s="81"/>
      <c r="D127" s="84" t="s">
        <v>76</v>
      </c>
      <c r="E127" s="83">
        <v>22500</v>
      </c>
      <c r="F127" s="62"/>
      <c r="G127" s="62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</row>
    <row r="128" spans="2:55" ht="26.25" customHeight="1">
      <c r="B128" s="81" t="s">
        <v>77</v>
      </c>
      <c r="C128" s="81"/>
      <c r="D128" s="84" t="s">
        <v>78</v>
      </c>
      <c r="E128" s="83">
        <v>48700</v>
      </c>
      <c r="F128" s="62"/>
      <c r="G128" s="62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</row>
    <row r="129" spans="2:55" ht="26.25" customHeight="1">
      <c r="B129" s="81" t="s">
        <v>79</v>
      </c>
      <c r="C129" s="81"/>
      <c r="D129" s="84" t="s">
        <v>80</v>
      </c>
      <c r="E129" s="83">
        <v>37400</v>
      </c>
      <c r="F129" s="62"/>
      <c r="G129" s="62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</row>
    <row r="130" spans="2:55" ht="26.25" customHeight="1">
      <c r="B130" s="81" t="s">
        <v>81</v>
      </c>
      <c r="C130" s="81"/>
      <c r="D130" s="84" t="s">
        <v>82</v>
      </c>
      <c r="E130" s="83">
        <v>44900</v>
      </c>
      <c r="F130" s="62"/>
      <c r="G130" s="62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</row>
    <row r="131" spans="2:55" ht="26.25" customHeight="1">
      <c r="B131" s="81" t="s">
        <v>83</v>
      </c>
      <c r="C131" s="81"/>
      <c r="D131" s="84" t="s">
        <v>84</v>
      </c>
      <c r="E131" s="83">
        <v>26200</v>
      </c>
      <c r="F131" s="62"/>
      <c r="G131" s="62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</row>
    <row r="132" spans="2:55" ht="26.25" customHeight="1">
      <c r="B132" s="81" t="s">
        <v>85</v>
      </c>
      <c r="C132" s="81"/>
      <c r="D132" s="84" t="s">
        <v>86</v>
      </c>
      <c r="E132" s="83">
        <v>108600</v>
      </c>
      <c r="F132" s="62"/>
      <c r="G132" s="62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</row>
    <row r="133" spans="2:55" ht="26.25" customHeight="1">
      <c r="B133" s="81" t="s">
        <v>87</v>
      </c>
      <c r="C133" s="81"/>
      <c r="D133" s="84" t="s">
        <v>88</v>
      </c>
      <c r="E133" s="83">
        <v>18700</v>
      </c>
      <c r="F133" s="62"/>
      <c r="G133" s="62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</row>
    <row r="134" spans="2:55" ht="26.25" customHeight="1">
      <c r="B134" s="81" t="s">
        <v>89</v>
      </c>
      <c r="C134" s="81"/>
      <c r="D134" s="84" t="s">
        <v>90</v>
      </c>
      <c r="E134" s="83">
        <v>26200</v>
      </c>
      <c r="F134" s="62"/>
      <c r="G134" s="62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</row>
    <row r="135" spans="2:55" ht="26.25" customHeight="1">
      <c r="B135" s="81" t="s">
        <v>91</v>
      </c>
      <c r="C135" s="81"/>
      <c r="D135" s="84" t="s">
        <v>92</v>
      </c>
      <c r="E135" s="83">
        <v>15000</v>
      </c>
      <c r="F135" s="62"/>
      <c r="G135" s="62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</row>
    <row r="136" spans="2:55" ht="26.25" customHeight="1">
      <c r="B136" s="81" t="s">
        <v>93</v>
      </c>
      <c r="C136" s="81"/>
      <c r="D136" s="84" t="s">
        <v>94</v>
      </c>
      <c r="E136" s="83">
        <v>11200</v>
      </c>
      <c r="F136" s="62"/>
      <c r="G136" s="62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</row>
    <row r="137" spans="2:55" ht="26.25" customHeight="1">
      <c r="B137" s="81" t="s">
        <v>95</v>
      </c>
      <c r="C137" s="81"/>
      <c r="D137" s="84" t="s">
        <v>96</v>
      </c>
      <c r="E137" s="83">
        <v>26200</v>
      </c>
      <c r="F137" s="62"/>
      <c r="G137" s="62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</row>
    <row r="138" spans="2:55" ht="26.25" customHeight="1">
      <c r="B138" s="81" t="s">
        <v>97</v>
      </c>
      <c r="C138" s="81"/>
      <c r="D138" s="84" t="s">
        <v>98</v>
      </c>
      <c r="E138" s="83">
        <v>18700</v>
      </c>
      <c r="F138" s="62"/>
      <c r="G138" s="62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</row>
    <row r="139" spans="2:55" ht="26.25" customHeight="1">
      <c r="B139" s="81" t="s">
        <v>99</v>
      </c>
      <c r="C139" s="81"/>
      <c r="D139" s="84" t="s">
        <v>100</v>
      </c>
      <c r="E139" s="83">
        <v>26200</v>
      </c>
      <c r="F139" s="62"/>
      <c r="G139" s="62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</row>
    <row r="140" spans="2:55" ht="26.25" customHeight="1">
      <c r="B140" s="81" t="s">
        <v>101</v>
      </c>
      <c r="C140" s="81"/>
      <c r="D140" s="84" t="s">
        <v>102</v>
      </c>
      <c r="E140" s="83">
        <v>299500</v>
      </c>
      <c r="F140" s="62"/>
      <c r="G140" s="62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</row>
    <row r="141" spans="2:55" ht="26.25" customHeight="1">
      <c r="B141" s="81" t="s">
        <v>103</v>
      </c>
      <c r="C141" s="81"/>
      <c r="D141" s="84" t="s">
        <v>104</v>
      </c>
      <c r="E141" s="83">
        <v>378100</v>
      </c>
      <c r="F141" s="62"/>
      <c r="G141" s="62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</row>
    <row r="142" spans="2:55" ht="26.25" customHeight="1">
      <c r="B142" s="81" t="s">
        <v>105</v>
      </c>
      <c r="C142" s="81"/>
      <c r="D142" s="84" t="s">
        <v>106</v>
      </c>
      <c r="E142" s="83">
        <v>250800</v>
      </c>
      <c r="F142" s="62"/>
      <c r="G142" s="62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</row>
    <row r="143" spans="2:55" ht="26.25" customHeight="1">
      <c r="B143" s="81" t="s">
        <v>107</v>
      </c>
      <c r="C143" s="81"/>
      <c r="D143" s="84" t="s">
        <v>108</v>
      </c>
      <c r="E143" s="83">
        <v>1130800</v>
      </c>
      <c r="F143" s="62"/>
      <c r="G143" s="62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</row>
    <row r="144" spans="2:55" ht="26.25" customHeight="1">
      <c r="B144" s="81" t="s">
        <v>109</v>
      </c>
      <c r="C144" s="81"/>
      <c r="D144" s="84" t="s">
        <v>110</v>
      </c>
      <c r="E144" s="83">
        <v>37400</v>
      </c>
      <c r="F144" s="62"/>
      <c r="G144" s="62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2:55" ht="26.25" customHeight="1">
      <c r="B145" s="81" t="s">
        <v>111</v>
      </c>
      <c r="C145" s="81"/>
      <c r="D145" s="84" t="s">
        <v>112</v>
      </c>
      <c r="E145" s="83">
        <v>41200</v>
      </c>
      <c r="F145" s="62"/>
      <c r="G145" s="62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</row>
    <row r="146" spans="2:55" ht="26.25" customHeight="1">
      <c r="B146" s="81" t="s">
        <v>113</v>
      </c>
      <c r="C146" s="81"/>
      <c r="D146" s="84" t="s">
        <v>114</v>
      </c>
      <c r="E146" s="83">
        <v>11200</v>
      </c>
      <c r="F146" s="62"/>
      <c r="G146" s="62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</row>
    <row r="147" spans="2:55" ht="26.25" customHeight="1">
      <c r="B147" s="81" t="s">
        <v>115</v>
      </c>
      <c r="C147" s="81"/>
      <c r="D147" s="84" t="s">
        <v>116</v>
      </c>
      <c r="E147" s="83">
        <v>71100</v>
      </c>
      <c r="F147" s="62"/>
      <c r="G147" s="62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</row>
    <row r="148" spans="2:55" ht="26.25" customHeight="1">
      <c r="B148" s="81" t="s">
        <v>117</v>
      </c>
      <c r="C148" s="81"/>
      <c r="D148" s="84" t="s">
        <v>118</v>
      </c>
      <c r="E148" s="83">
        <v>22500</v>
      </c>
      <c r="F148" s="62"/>
      <c r="G148" s="62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</row>
    <row r="149" spans="2:55" ht="26.25" customHeight="1">
      <c r="B149" s="81" t="s">
        <v>119</v>
      </c>
      <c r="C149" s="81"/>
      <c r="D149" s="84" t="s">
        <v>120</v>
      </c>
      <c r="E149" s="83">
        <v>146000</v>
      </c>
      <c r="F149" s="62"/>
      <c r="G149" s="62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</row>
    <row r="150" spans="2:55" ht="26.25" customHeight="1">
      <c r="B150" s="81" t="s">
        <v>121</v>
      </c>
      <c r="C150" s="81"/>
      <c r="D150" s="84" t="s">
        <v>122</v>
      </c>
      <c r="E150" s="83">
        <v>78600</v>
      </c>
      <c r="F150" s="62"/>
      <c r="G150" s="62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</row>
    <row r="151" spans="2:55" ht="26.25" customHeight="1">
      <c r="B151" s="81" t="s">
        <v>123</v>
      </c>
      <c r="C151" s="81"/>
      <c r="D151" s="84" t="s">
        <v>124</v>
      </c>
      <c r="E151" s="83">
        <v>71100</v>
      </c>
      <c r="F151" s="62"/>
      <c r="G151" s="62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</row>
    <row r="152" spans="2:55" ht="26.25" customHeight="1">
      <c r="B152" s="81" t="s">
        <v>125</v>
      </c>
      <c r="C152" s="81"/>
      <c r="D152" s="84" t="s">
        <v>126</v>
      </c>
      <c r="E152" s="83">
        <v>101100</v>
      </c>
      <c r="F152" s="62"/>
      <c r="G152" s="62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</row>
    <row r="153" spans="2:55" ht="26.25" customHeight="1">
      <c r="B153" s="81" t="s">
        <v>127</v>
      </c>
      <c r="C153" s="81"/>
      <c r="D153" s="84" t="s">
        <v>128</v>
      </c>
      <c r="E153" s="83">
        <v>15000</v>
      </c>
      <c r="F153" s="62"/>
      <c r="G153" s="62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</row>
    <row r="154" spans="2:55" ht="26.25" customHeight="1">
      <c r="B154" s="81" t="s">
        <v>129</v>
      </c>
      <c r="C154" s="81"/>
      <c r="D154" s="84" t="s">
        <v>130</v>
      </c>
      <c r="E154" s="83">
        <v>93700</v>
      </c>
      <c r="F154" s="62"/>
      <c r="G154" s="62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</row>
    <row r="155" spans="2:55" ht="26.25" customHeight="1">
      <c r="B155" s="81" t="s">
        <v>131</v>
      </c>
      <c r="C155" s="81"/>
      <c r="D155" s="84" t="s">
        <v>132</v>
      </c>
      <c r="E155" s="83">
        <v>146000</v>
      </c>
      <c r="F155" s="62"/>
      <c r="G155" s="62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</row>
    <row r="156" spans="2:55" ht="26.25" customHeight="1">
      <c r="B156" s="81" t="s">
        <v>133</v>
      </c>
      <c r="C156" s="81"/>
      <c r="D156" s="84" t="s">
        <v>134</v>
      </c>
      <c r="E156" s="83">
        <v>7500</v>
      </c>
      <c r="F156" s="62"/>
      <c r="G156" s="62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</row>
    <row r="157" spans="2:55" ht="26.25" customHeight="1">
      <c r="B157" s="81" t="s">
        <v>135</v>
      </c>
      <c r="C157" s="81"/>
      <c r="D157" s="84" t="s">
        <v>136</v>
      </c>
      <c r="E157" s="83">
        <v>7500</v>
      </c>
      <c r="F157" s="62"/>
      <c r="G157" s="62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</row>
    <row r="158" spans="2:55" ht="26.25" customHeight="1">
      <c r="B158" s="81" t="s">
        <v>137</v>
      </c>
      <c r="C158" s="81"/>
      <c r="D158" s="84" t="s">
        <v>138</v>
      </c>
      <c r="E158" s="83">
        <v>63600</v>
      </c>
      <c r="F158" s="62"/>
      <c r="G158" s="62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</row>
    <row r="159" spans="2:55" ht="26.25" customHeight="1">
      <c r="B159" s="81" t="s">
        <v>139</v>
      </c>
      <c r="C159" s="81"/>
      <c r="D159" s="84" t="s">
        <v>140</v>
      </c>
      <c r="E159" s="83">
        <v>11200</v>
      </c>
      <c r="F159" s="62"/>
      <c r="G159" s="62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</row>
    <row r="160" spans="2:55" ht="26.25" customHeight="1">
      <c r="B160" s="81" t="s">
        <v>141</v>
      </c>
      <c r="C160" s="81"/>
      <c r="D160" s="84" t="s">
        <v>142</v>
      </c>
      <c r="E160" s="83">
        <v>11200</v>
      </c>
      <c r="F160" s="62"/>
      <c r="G160" s="62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</row>
    <row r="161" spans="2:55" ht="26.25" customHeight="1">
      <c r="B161" s="81" t="s">
        <v>143</v>
      </c>
      <c r="C161" s="81"/>
      <c r="D161" s="84" t="s">
        <v>144</v>
      </c>
      <c r="E161" s="83">
        <v>198400</v>
      </c>
      <c r="F161" s="62"/>
      <c r="G161" s="62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</row>
    <row r="162" spans="2:55" ht="26.25" customHeight="1">
      <c r="B162" s="81" t="s">
        <v>145</v>
      </c>
      <c r="C162" s="81"/>
      <c r="D162" s="84" t="s">
        <v>146</v>
      </c>
      <c r="E162" s="83">
        <v>33700</v>
      </c>
      <c r="F162" s="62"/>
      <c r="G162" s="62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</row>
    <row r="163" spans="2:55" ht="26.25" customHeight="1">
      <c r="B163" s="81" t="s">
        <v>147</v>
      </c>
      <c r="C163" s="81"/>
      <c r="D163" s="84" t="s">
        <v>148</v>
      </c>
      <c r="E163" s="83">
        <v>41200</v>
      </c>
      <c r="F163" s="62"/>
      <c r="G163" s="62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</row>
    <row r="164" spans="2:55" ht="26.25" customHeight="1">
      <c r="B164" s="81" t="s">
        <v>149</v>
      </c>
      <c r="C164" s="81"/>
      <c r="D164" s="84" t="s">
        <v>150</v>
      </c>
      <c r="E164" s="83">
        <v>56200</v>
      </c>
      <c r="F164" s="62"/>
      <c r="G164" s="62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</row>
    <row r="165" spans="2:55" ht="26.25" customHeight="1">
      <c r="B165" s="81" t="s">
        <v>151</v>
      </c>
      <c r="C165" s="81"/>
      <c r="D165" s="84" t="s">
        <v>152</v>
      </c>
      <c r="E165" s="83">
        <v>11200</v>
      </c>
      <c r="F165" s="62"/>
      <c r="G165" s="62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</row>
    <row r="166" spans="2:55" ht="26.25" customHeight="1">
      <c r="B166" s="81" t="s">
        <v>153</v>
      </c>
      <c r="C166" s="81"/>
      <c r="D166" s="84" t="s">
        <v>154</v>
      </c>
      <c r="E166" s="83">
        <v>67400</v>
      </c>
      <c r="F166" s="62"/>
      <c r="G166" s="62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</row>
    <row r="167" spans="2:55" ht="26.25" customHeight="1">
      <c r="B167" s="81" t="s">
        <v>155</v>
      </c>
      <c r="C167" s="81"/>
      <c r="D167" s="84" t="s">
        <v>156</v>
      </c>
      <c r="E167" s="83">
        <v>89800</v>
      </c>
      <c r="F167" s="62"/>
      <c r="G167" s="62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</row>
    <row r="168" spans="2:55" ht="26.25" customHeight="1">
      <c r="B168" s="81" t="s">
        <v>157</v>
      </c>
      <c r="C168" s="81"/>
      <c r="D168" s="84" t="s">
        <v>158</v>
      </c>
      <c r="E168" s="83">
        <v>235900</v>
      </c>
      <c r="F168" s="62"/>
      <c r="G168" s="62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</row>
    <row r="169" spans="2:55" ht="26.25" customHeight="1">
      <c r="B169" s="81" t="s">
        <v>159</v>
      </c>
      <c r="C169" s="81"/>
      <c r="D169" s="84" t="s">
        <v>160</v>
      </c>
      <c r="E169" s="83">
        <v>187200</v>
      </c>
      <c r="F169" s="62"/>
      <c r="G169" s="62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</row>
    <row r="170" spans="2:55" ht="26.25" customHeight="1">
      <c r="B170" s="81" t="s">
        <v>161</v>
      </c>
      <c r="C170" s="81"/>
      <c r="D170" s="84" t="s">
        <v>162</v>
      </c>
      <c r="E170" s="83">
        <v>78600</v>
      </c>
      <c r="F170" s="62"/>
      <c r="G170" s="62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</row>
    <row r="171" spans="2:55" ht="26.25" customHeight="1">
      <c r="B171" s="81" t="s">
        <v>163</v>
      </c>
      <c r="C171" s="81"/>
      <c r="D171" s="84" t="s">
        <v>164</v>
      </c>
      <c r="E171" s="83">
        <v>15000</v>
      </c>
      <c r="F171" s="62"/>
      <c r="G171" s="62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</row>
    <row r="172" spans="2:55" ht="26.25" customHeight="1">
      <c r="B172" s="81" t="s">
        <v>165</v>
      </c>
      <c r="C172" s="81"/>
      <c r="D172" s="84" t="s">
        <v>166</v>
      </c>
      <c r="E172" s="83">
        <v>74900</v>
      </c>
      <c r="F172" s="62"/>
      <c r="G172" s="62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</row>
    <row r="173" spans="2:55" s="104" customFormat="1" ht="26.25" customHeight="1">
      <c r="B173" s="98" t="s">
        <v>207</v>
      </c>
      <c r="C173" s="99">
        <v>9770</v>
      </c>
      <c r="D173" s="78" t="s">
        <v>193</v>
      </c>
      <c r="E173" s="80">
        <f>E174+E238+E302+E366+E430</f>
        <v>8518100</v>
      </c>
      <c r="F173" s="105">
        <f>F174+F177+F179+F181+F186+F189+F191+F193+F195+F204+F206+F208+F211+F213+F216+F219+F221+F223+F225+F232+F234+F236+F238+F240+F242+F246+F248</f>
        <v>6234.13579</v>
      </c>
      <c r="G173" s="105">
        <f>G174+G177+G179+G181+G186+G189+G191+G195+G204+G206+G208+G211+G213+G216+G219+G221+G223+G225+G232+G234+G236+G238+G240+G242+G246+G248</f>
        <v>2543465.8642100003</v>
      </c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2:55" s="104" customFormat="1" ht="75" customHeight="1">
      <c r="B174" s="98"/>
      <c r="C174" s="99"/>
      <c r="D174" s="78" t="s">
        <v>198</v>
      </c>
      <c r="E174" s="80">
        <f>E175</f>
        <v>835400</v>
      </c>
      <c r="F174" s="106">
        <f>SUM(F175:F176)</f>
        <v>54</v>
      </c>
      <c r="G174" s="106">
        <f>SUM(G175:G176)</f>
        <v>841346</v>
      </c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2:55" s="104" customFormat="1" ht="36.75" customHeight="1">
      <c r="B175" s="114" t="s">
        <v>41</v>
      </c>
      <c r="C175" s="114"/>
      <c r="D175" s="115" t="s">
        <v>42</v>
      </c>
      <c r="E175" s="80">
        <f>SUM(E176:E237)</f>
        <v>835400</v>
      </c>
      <c r="F175" s="101">
        <f>SUM(H175:BC175)</f>
        <v>50</v>
      </c>
      <c r="G175" s="101">
        <f>E175-F175</f>
        <v>835350</v>
      </c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16">
        <v>50</v>
      </c>
      <c r="AY175" s="103"/>
      <c r="AZ175" s="103"/>
      <c r="BA175" s="103"/>
      <c r="BB175" s="103"/>
      <c r="BC175" s="103"/>
    </row>
    <row r="176" spans="2:55" ht="26.25" customHeight="1">
      <c r="B176" s="81" t="s">
        <v>43</v>
      </c>
      <c r="C176" s="81"/>
      <c r="D176" s="84" t="s">
        <v>44</v>
      </c>
      <c r="E176" s="83">
        <v>6000</v>
      </c>
      <c r="F176" s="62">
        <f>SUM(H176:BC176)</f>
        <v>4</v>
      </c>
      <c r="G176" s="62">
        <f>E176-F176</f>
        <v>5996</v>
      </c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14">
        <v>4</v>
      </c>
      <c r="AY176" s="6"/>
      <c r="AZ176" s="6"/>
      <c r="BA176" s="6"/>
      <c r="BB176" s="6"/>
      <c r="BC176" s="6"/>
    </row>
    <row r="177" spans="2:55" ht="26.25" customHeight="1">
      <c r="B177" s="81" t="s">
        <v>45</v>
      </c>
      <c r="C177" s="81"/>
      <c r="D177" s="84" t="s">
        <v>46</v>
      </c>
      <c r="E177" s="83">
        <v>2000</v>
      </c>
      <c r="F177" s="58">
        <f>SUM(F178:F178)</f>
        <v>100</v>
      </c>
      <c r="G177" s="58">
        <f>SUM(G178:G178)</f>
        <v>3400</v>
      </c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</row>
    <row r="178" spans="2:55" ht="26.25" customHeight="1">
      <c r="B178" s="81" t="s">
        <v>47</v>
      </c>
      <c r="C178" s="81"/>
      <c r="D178" s="84" t="s">
        <v>48</v>
      </c>
      <c r="E178" s="83">
        <v>3500</v>
      </c>
      <c r="F178" s="62">
        <f>SUM(H178:BC178)</f>
        <v>100</v>
      </c>
      <c r="G178" s="62">
        <f aca="true" t="shared" si="2" ref="G178:G250">E178-F178</f>
        <v>3400</v>
      </c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6"/>
      <c r="AM178" s="6"/>
      <c r="AN178" s="6"/>
      <c r="AO178" s="6"/>
      <c r="AP178" s="6"/>
      <c r="AQ178" s="6"/>
      <c r="AR178" s="6"/>
      <c r="AS178" s="14">
        <v>100</v>
      </c>
      <c r="AT178" s="6"/>
      <c r="AU178" s="6"/>
      <c r="AV178" s="6"/>
      <c r="AW178" s="6"/>
      <c r="AX178" s="6"/>
      <c r="AY178" s="6"/>
      <c r="AZ178" s="6"/>
      <c r="BA178" s="6"/>
      <c r="BB178" s="6"/>
      <c r="BC178" s="6"/>
    </row>
    <row r="179" spans="2:55" ht="26.25" customHeight="1">
      <c r="B179" s="81" t="s">
        <v>49</v>
      </c>
      <c r="C179" s="81"/>
      <c r="D179" s="84" t="s">
        <v>50</v>
      </c>
      <c r="E179" s="83">
        <v>3000</v>
      </c>
      <c r="F179" s="58">
        <f>SUM(F180:F180)</f>
        <v>118.643</v>
      </c>
      <c r="G179" s="58">
        <f>SUM(G180:G180)</f>
        <v>7481.357</v>
      </c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</row>
    <row r="180" spans="2:55" ht="26.25" customHeight="1">
      <c r="B180" s="81" t="s">
        <v>51</v>
      </c>
      <c r="C180" s="81"/>
      <c r="D180" s="84" t="s">
        <v>52</v>
      </c>
      <c r="E180" s="83">
        <v>7600</v>
      </c>
      <c r="F180" s="62">
        <f>SUM(H180:BC180)</f>
        <v>118.643</v>
      </c>
      <c r="G180" s="62">
        <f t="shared" si="2"/>
        <v>7481.357</v>
      </c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13">
        <v>118.643</v>
      </c>
      <c r="BB180" s="6"/>
      <c r="BC180" s="6"/>
    </row>
    <row r="181" spans="2:55" ht="26.25" customHeight="1">
      <c r="B181" s="81" t="s">
        <v>53</v>
      </c>
      <c r="C181" s="81"/>
      <c r="D181" s="84" t="s">
        <v>54</v>
      </c>
      <c r="E181" s="83">
        <v>10000</v>
      </c>
      <c r="F181" s="58">
        <f>SUM(F182:F185)</f>
        <v>325</v>
      </c>
      <c r="G181" s="58">
        <f>SUM(G182:G185)</f>
        <v>22075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</row>
    <row r="182" spans="2:55" ht="26.25" customHeight="1">
      <c r="B182" s="81" t="s">
        <v>55</v>
      </c>
      <c r="C182" s="81"/>
      <c r="D182" s="84" t="s">
        <v>56</v>
      </c>
      <c r="E182" s="83">
        <v>5000</v>
      </c>
      <c r="F182" s="62">
        <f>SUM(H182:BC182)</f>
        <v>130</v>
      </c>
      <c r="G182" s="62">
        <f t="shared" si="2"/>
        <v>4870</v>
      </c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>
        <v>130</v>
      </c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</row>
    <row r="183" spans="2:55" ht="26.25" customHeight="1">
      <c r="B183" s="81" t="s">
        <v>57</v>
      </c>
      <c r="C183" s="81"/>
      <c r="D183" s="84" t="s">
        <v>58</v>
      </c>
      <c r="E183" s="83">
        <v>9200</v>
      </c>
      <c r="F183" s="62">
        <f>SUM(H183:BC183)</f>
        <v>0</v>
      </c>
      <c r="G183" s="62">
        <f t="shared" si="2"/>
        <v>9200</v>
      </c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</row>
    <row r="184" spans="2:55" ht="26.25" customHeight="1">
      <c r="B184" s="81" t="s">
        <v>59</v>
      </c>
      <c r="C184" s="81"/>
      <c r="D184" s="84" t="s">
        <v>60</v>
      </c>
      <c r="E184" s="83">
        <v>6200</v>
      </c>
      <c r="F184" s="62">
        <f>SUM(H184:BC184)</f>
        <v>0</v>
      </c>
      <c r="G184" s="62">
        <f t="shared" si="2"/>
        <v>6200</v>
      </c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</row>
    <row r="185" spans="2:55" ht="26.25" customHeight="1">
      <c r="B185" s="81" t="s">
        <v>61</v>
      </c>
      <c r="C185" s="81"/>
      <c r="D185" s="84" t="s">
        <v>62</v>
      </c>
      <c r="E185" s="83">
        <v>2000</v>
      </c>
      <c r="F185" s="62">
        <f>SUM(H185:BC185)</f>
        <v>195</v>
      </c>
      <c r="G185" s="62">
        <f t="shared" si="2"/>
        <v>1805</v>
      </c>
      <c r="H185" s="21"/>
      <c r="I185" s="21"/>
      <c r="J185" s="21"/>
      <c r="K185" s="21"/>
      <c r="L185" s="21"/>
      <c r="M185" s="21"/>
      <c r="N185" s="21"/>
      <c r="O185" s="21">
        <v>195</v>
      </c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</row>
    <row r="186" spans="2:55" ht="26.25" customHeight="1">
      <c r="B186" s="81" t="s">
        <v>63</v>
      </c>
      <c r="C186" s="81"/>
      <c r="D186" s="84" t="s">
        <v>64</v>
      </c>
      <c r="E186" s="83">
        <v>3000</v>
      </c>
      <c r="F186" s="58">
        <f>F187+F188</f>
        <v>215</v>
      </c>
      <c r="G186" s="58">
        <f>G187+G188</f>
        <v>7285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</row>
    <row r="187" spans="2:55" ht="26.25" customHeight="1">
      <c r="B187" s="81" t="s">
        <v>65</v>
      </c>
      <c r="C187" s="81"/>
      <c r="D187" s="84" t="s">
        <v>66</v>
      </c>
      <c r="E187" s="83">
        <v>4000</v>
      </c>
      <c r="F187" s="62">
        <f>SUM(H187:BC187)</f>
        <v>65</v>
      </c>
      <c r="G187" s="62">
        <f t="shared" si="2"/>
        <v>3935</v>
      </c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14">
        <v>65</v>
      </c>
      <c r="BA187" s="6"/>
      <c r="BB187" s="6"/>
      <c r="BC187" s="6"/>
    </row>
    <row r="188" spans="2:55" ht="26.25" customHeight="1">
      <c r="B188" s="81" t="s">
        <v>67</v>
      </c>
      <c r="C188" s="81"/>
      <c r="D188" s="84" t="s">
        <v>68</v>
      </c>
      <c r="E188" s="83">
        <v>3500</v>
      </c>
      <c r="F188" s="62">
        <f>SUM(H188:BC188)</f>
        <v>150</v>
      </c>
      <c r="G188" s="62">
        <f t="shared" si="2"/>
        <v>3350</v>
      </c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14">
        <v>150</v>
      </c>
      <c r="BA188" s="6"/>
      <c r="BB188" s="6"/>
      <c r="BC188" s="6"/>
    </row>
    <row r="189" spans="2:55" ht="26.25" customHeight="1">
      <c r="B189" s="81" t="s">
        <v>69</v>
      </c>
      <c r="C189" s="81"/>
      <c r="D189" s="84" t="s">
        <v>70</v>
      </c>
      <c r="E189" s="83">
        <v>9200</v>
      </c>
      <c r="F189" s="59">
        <f>F190</f>
        <v>250</v>
      </c>
      <c r="G189" s="59">
        <f>G190</f>
        <v>8950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</row>
    <row r="190" spans="2:55" ht="26.25" customHeight="1">
      <c r="B190" s="81" t="s">
        <v>71</v>
      </c>
      <c r="C190" s="81"/>
      <c r="D190" s="84" t="s">
        <v>72</v>
      </c>
      <c r="E190" s="83">
        <v>9200</v>
      </c>
      <c r="F190" s="62">
        <f>SUM(H190:BC190)</f>
        <v>250</v>
      </c>
      <c r="G190" s="62">
        <f t="shared" si="2"/>
        <v>8950</v>
      </c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6"/>
      <c r="AM190" s="6"/>
      <c r="AN190" s="6"/>
      <c r="AO190" s="6"/>
      <c r="AP190" s="6"/>
      <c r="AQ190" s="6"/>
      <c r="AR190" s="6"/>
      <c r="AS190" s="6"/>
      <c r="AT190" s="6"/>
      <c r="AU190" s="14">
        <v>250</v>
      </c>
      <c r="AV190" s="6"/>
      <c r="AW190" s="6"/>
      <c r="AX190" s="6"/>
      <c r="AY190" s="6"/>
      <c r="AZ190" s="6"/>
      <c r="BA190" s="6"/>
      <c r="BB190" s="6"/>
      <c r="BC190" s="6"/>
    </row>
    <row r="191" spans="2:55" ht="26.25" customHeight="1">
      <c r="B191" s="81" t="s">
        <v>73</v>
      </c>
      <c r="C191" s="81"/>
      <c r="D191" s="84" t="s">
        <v>74</v>
      </c>
      <c r="E191" s="83">
        <v>5000</v>
      </c>
      <c r="F191" s="59">
        <f>SUM(F192)</f>
        <v>82.5</v>
      </c>
      <c r="G191" s="59">
        <f>SUM(G192)</f>
        <v>4917.5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</row>
    <row r="192" spans="2:55" ht="26.25" customHeight="1">
      <c r="B192" s="81" t="s">
        <v>75</v>
      </c>
      <c r="C192" s="81"/>
      <c r="D192" s="84" t="s">
        <v>76</v>
      </c>
      <c r="E192" s="83">
        <v>5000</v>
      </c>
      <c r="F192" s="62">
        <f>SUM(H192:BC192)</f>
        <v>82.5</v>
      </c>
      <c r="G192" s="62">
        <f t="shared" si="2"/>
        <v>4917.5</v>
      </c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>
        <v>82.5</v>
      </c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</row>
    <row r="193" spans="2:55" ht="26.25" customHeight="1">
      <c r="B193" s="81" t="s">
        <v>77</v>
      </c>
      <c r="C193" s="81"/>
      <c r="D193" s="84" t="s">
        <v>78</v>
      </c>
      <c r="E193" s="83">
        <v>5000</v>
      </c>
      <c r="F193" s="59">
        <f>F194</f>
        <v>0</v>
      </c>
      <c r="G193" s="59">
        <f>G194</f>
        <v>8500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</row>
    <row r="194" spans="2:55" ht="26.25" customHeight="1">
      <c r="B194" s="81" t="s">
        <v>79</v>
      </c>
      <c r="C194" s="81"/>
      <c r="D194" s="84" t="s">
        <v>80</v>
      </c>
      <c r="E194" s="83">
        <v>8500</v>
      </c>
      <c r="F194" s="62">
        <f>SUM(H194:BC194)</f>
        <v>0</v>
      </c>
      <c r="G194" s="62">
        <f t="shared" si="2"/>
        <v>8500</v>
      </c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</row>
    <row r="195" spans="2:55" ht="26.25" customHeight="1">
      <c r="B195" s="81" t="s">
        <v>81</v>
      </c>
      <c r="C195" s="81"/>
      <c r="D195" s="84" t="s">
        <v>82</v>
      </c>
      <c r="E195" s="83">
        <v>13000</v>
      </c>
      <c r="F195" s="59">
        <f>SUM(F196:F203)</f>
        <v>440</v>
      </c>
      <c r="G195" s="59">
        <f>SUM(G196:G203)</f>
        <v>56060</v>
      </c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</row>
    <row r="196" spans="2:55" ht="26.25" customHeight="1">
      <c r="B196" s="81" t="s">
        <v>83</v>
      </c>
      <c r="C196" s="81"/>
      <c r="D196" s="84" t="s">
        <v>84</v>
      </c>
      <c r="E196" s="83">
        <v>6000</v>
      </c>
      <c r="F196" s="62">
        <f aca="true" t="shared" si="3" ref="F196:F203">SUM(H196:BC196)</f>
        <v>130</v>
      </c>
      <c r="G196" s="62">
        <f t="shared" si="2"/>
        <v>5870</v>
      </c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6">
        <v>130</v>
      </c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</row>
    <row r="197" spans="2:55" ht="26.25" customHeight="1">
      <c r="B197" s="81" t="s">
        <v>85</v>
      </c>
      <c r="C197" s="81"/>
      <c r="D197" s="84" t="s">
        <v>86</v>
      </c>
      <c r="E197" s="83">
        <v>10000</v>
      </c>
      <c r="F197" s="62">
        <f t="shared" si="3"/>
        <v>130</v>
      </c>
      <c r="G197" s="62">
        <f t="shared" si="2"/>
        <v>9870</v>
      </c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6"/>
      <c r="AM197" s="6"/>
      <c r="AN197" s="6"/>
      <c r="AO197" s="6"/>
      <c r="AP197" s="6"/>
      <c r="AQ197" s="6"/>
      <c r="AR197" s="6"/>
      <c r="AS197" s="6"/>
      <c r="AT197" s="6"/>
      <c r="AU197" s="14">
        <v>130</v>
      </c>
      <c r="AV197" s="6"/>
      <c r="AW197" s="6"/>
      <c r="AX197" s="6"/>
      <c r="AY197" s="6"/>
      <c r="AZ197" s="6"/>
      <c r="BA197" s="6"/>
      <c r="BB197" s="6"/>
      <c r="BC197" s="6"/>
    </row>
    <row r="198" spans="2:55" ht="26.25" customHeight="1">
      <c r="B198" s="81" t="s">
        <v>87</v>
      </c>
      <c r="C198" s="81"/>
      <c r="D198" s="84" t="s">
        <v>88</v>
      </c>
      <c r="E198" s="83">
        <v>7000</v>
      </c>
      <c r="F198" s="62">
        <f t="shared" si="3"/>
        <v>130</v>
      </c>
      <c r="G198" s="62">
        <f t="shared" si="2"/>
        <v>6870</v>
      </c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6"/>
      <c r="AM198" s="6"/>
      <c r="AN198" s="6"/>
      <c r="AO198" s="6"/>
      <c r="AP198" s="14">
        <v>130</v>
      </c>
      <c r="AQ198" s="14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</row>
    <row r="199" spans="2:55" ht="26.25" customHeight="1">
      <c r="B199" s="81" t="s">
        <v>89</v>
      </c>
      <c r="C199" s="81"/>
      <c r="D199" s="84" t="s">
        <v>90</v>
      </c>
      <c r="E199" s="83">
        <v>10000</v>
      </c>
      <c r="F199" s="62">
        <f t="shared" si="3"/>
        <v>50</v>
      </c>
      <c r="G199" s="62">
        <f t="shared" si="2"/>
        <v>9950</v>
      </c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6">
        <v>50</v>
      </c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</row>
    <row r="200" spans="1:55" ht="26.25" customHeight="1">
      <c r="A200" s="40"/>
      <c r="B200" s="81" t="s">
        <v>91</v>
      </c>
      <c r="C200" s="81"/>
      <c r="D200" s="84" t="s">
        <v>92</v>
      </c>
      <c r="E200" s="83">
        <v>8500</v>
      </c>
      <c r="F200" s="62">
        <f t="shared" si="3"/>
        <v>0</v>
      </c>
      <c r="G200" s="62">
        <f t="shared" si="2"/>
        <v>8500</v>
      </c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</row>
    <row r="201" spans="1:55" ht="26.25" customHeight="1">
      <c r="A201" s="40"/>
      <c r="B201" s="81" t="s">
        <v>93</v>
      </c>
      <c r="C201" s="81"/>
      <c r="D201" s="84" t="s">
        <v>94</v>
      </c>
      <c r="E201" s="83">
        <v>5000</v>
      </c>
      <c r="F201" s="62">
        <f t="shared" si="3"/>
        <v>0</v>
      </c>
      <c r="G201" s="62">
        <f t="shared" si="2"/>
        <v>5000</v>
      </c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</row>
    <row r="202" spans="1:55" ht="26.25" customHeight="1">
      <c r="A202" s="40"/>
      <c r="B202" s="81" t="s">
        <v>95</v>
      </c>
      <c r="C202" s="81"/>
      <c r="D202" s="84" t="s">
        <v>96</v>
      </c>
      <c r="E202" s="83">
        <v>7000</v>
      </c>
      <c r="F202" s="62">
        <f t="shared" si="3"/>
        <v>0</v>
      </c>
      <c r="G202" s="62">
        <f t="shared" si="2"/>
        <v>7000</v>
      </c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</row>
    <row r="203" spans="2:55" ht="26.25" customHeight="1">
      <c r="B203" s="81" t="s">
        <v>97</v>
      </c>
      <c r="C203" s="81"/>
      <c r="D203" s="84" t="s">
        <v>98</v>
      </c>
      <c r="E203" s="83">
        <v>3000</v>
      </c>
      <c r="F203" s="62">
        <f t="shared" si="3"/>
        <v>0</v>
      </c>
      <c r="G203" s="62">
        <f t="shared" si="2"/>
        <v>3000</v>
      </c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</row>
    <row r="204" spans="2:55" ht="26.25" customHeight="1">
      <c r="B204" s="81" t="s">
        <v>99</v>
      </c>
      <c r="C204" s="81"/>
      <c r="D204" s="84" t="s">
        <v>100</v>
      </c>
      <c r="E204" s="83">
        <v>12000</v>
      </c>
      <c r="F204" s="59">
        <f>SUM(F205:F205)</f>
        <v>650</v>
      </c>
      <c r="G204" s="59">
        <f>SUM(G205:G205)</f>
        <v>38950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</row>
    <row r="205" spans="2:55" ht="26.25" customHeight="1">
      <c r="B205" s="81" t="s">
        <v>101</v>
      </c>
      <c r="C205" s="81"/>
      <c r="D205" s="84" t="s">
        <v>102</v>
      </c>
      <c r="E205" s="83">
        <v>39600</v>
      </c>
      <c r="F205" s="62">
        <f>SUM(H205:BC205)</f>
        <v>650</v>
      </c>
      <c r="G205" s="62">
        <f t="shared" si="2"/>
        <v>38950</v>
      </c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>
        <v>455</v>
      </c>
      <c r="W205" s="21"/>
      <c r="X205" s="21"/>
      <c r="Y205" s="21"/>
      <c r="Z205" s="21"/>
      <c r="AA205" s="21"/>
      <c r="AB205" s="21">
        <v>195</v>
      </c>
      <c r="AC205" s="21"/>
      <c r="AD205" s="21"/>
      <c r="AE205" s="21"/>
      <c r="AF205" s="21"/>
      <c r="AG205" s="21"/>
      <c r="AH205" s="21"/>
      <c r="AI205" s="21"/>
      <c r="AJ205" s="21"/>
      <c r="AK205" s="21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</row>
    <row r="206" spans="2:55" ht="26.25" customHeight="1">
      <c r="B206" s="81" t="s">
        <v>103</v>
      </c>
      <c r="C206" s="81"/>
      <c r="D206" s="84" t="s">
        <v>104</v>
      </c>
      <c r="E206" s="83">
        <v>116600</v>
      </c>
      <c r="F206" s="59">
        <f>SUM(F207:F207)</f>
        <v>100</v>
      </c>
      <c r="G206" s="59">
        <f>SUM(G207:G207)</f>
        <v>10800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</row>
    <row r="207" spans="2:55" ht="26.25" customHeight="1">
      <c r="B207" s="81" t="s">
        <v>105</v>
      </c>
      <c r="C207" s="81"/>
      <c r="D207" s="84" t="s">
        <v>106</v>
      </c>
      <c r="E207" s="83">
        <v>10900</v>
      </c>
      <c r="F207" s="62">
        <f>SUM(H207:BC207)</f>
        <v>100</v>
      </c>
      <c r="G207" s="62">
        <f t="shared" si="2"/>
        <v>10800</v>
      </c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>
        <v>100</v>
      </c>
      <c r="AG207" s="21"/>
      <c r="AH207" s="21"/>
      <c r="AI207" s="21"/>
      <c r="AJ207" s="21"/>
      <c r="AK207" s="21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</row>
    <row r="208" spans="2:55" ht="26.25" customHeight="1">
      <c r="B208" s="81" t="s">
        <v>107</v>
      </c>
      <c r="C208" s="81"/>
      <c r="D208" s="84" t="s">
        <v>108</v>
      </c>
      <c r="E208" s="83">
        <v>150200</v>
      </c>
      <c r="F208" s="59">
        <f>SUM(F209:F210)</f>
        <v>219.014</v>
      </c>
      <c r="G208" s="59">
        <f>SUM(G209:G210)</f>
        <v>9780.986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</row>
    <row r="209" spans="2:55" ht="26.25" customHeight="1">
      <c r="B209" s="81" t="s">
        <v>109</v>
      </c>
      <c r="C209" s="81"/>
      <c r="D209" s="84" t="s">
        <v>110</v>
      </c>
      <c r="E209" s="83">
        <v>3000</v>
      </c>
      <c r="F209" s="62">
        <f>SUM(H209:BC209)</f>
        <v>154.014</v>
      </c>
      <c r="G209" s="62">
        <f t="shared" si="2"/>
        <v>2845.986</v>
      </c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14"/>
      <c r="AW209" s="6"/>
      <c r="AX209" s="6"/>
      <c r="AY209" s="6"/>
      <c r="AZ209" s="6"/>
      <c r="BA209" s="6"/>
      <c r="BB209" s="6"/>
      <c r="BC209" s="12">
        <v>154.014</v>
      </c>
    </row>
    <row r="210" spans="2:55" ht="26.25" customHeight="1">
      <c r="B210" s="81" t="s">
        <v>111</v>
      </c>
      <c r="C210" s="81"/>
      <c r="D210" s="84" t="s">
        <v>112</v>
      </c>
      <c r="E210" s="83">
        <v>7000</v>
      </c>
      <c r="F210" s="62">
        <f>SUM(H210:BC210)</f>
        <v>65</v>
      </c>
      <c r="G210" s="62">
        <f t="shared" si="2"/>
        <v>6935</v>
      </c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14">
        <v>65</v>
      </c>
      <c r="AW210" s="6"/>
      <c r="AX210" s="6"/>
      <c r="AY210" s="6"/>
      <c r="AZ210" s="6"/>
      <c r="BA210" s="6"/>
      <c r="BB210" s="6"/>
      <c r="BC210" s="6"/>
    </row>
    <row r="211" spans="2:55" ht="26.25" customHeight="1">
      <c r="B211" s="81" t="s">
        <v>113</v>
      </c>
      <c r="C211" s="81"/>
      <c r="D211" s="84" t="s">
        <v>114</v>
      </c>
      <c r="E211" s="83">
        <v>8500</v>
      </c>
      <c r="F211" s="58">
        <f>F212</f>
        <v>89.99895</v>
      </c>
      <c r="G211" s="58">
        <f>G212</f>
        <v>4910.00105</v>
      </c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</row>
    <row r="212" spans="2:55" ht="26.25" customHeight="1">
      <c r="B212" s="81" t="s">
        <v>115</v>
      </c>
      <c r="C212" s="81"/>
      <c r="D212" s="84" t="s">
        <v>116</v>
      </c>
      <c r="E212" s="83">
        <v>5000</v>
      </c>
      <c r="F212" s="62">
        <f>SUM(H212:BC212)</f>
        <v>89.99895</v>
      </c>
      <c r="G212" s="62">
        <f t="shared" si="2"/>
        <v>4910.00105</v>
      </c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30">
        <v>89.99895</v>
      </c>
      <c r="AJ212" s="30"/>
      <c r="AK212" s="21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</row>
    <row r="213" spans="2:55" ht="26.25" customHeight="1">
      <c r="B213" s="81" t="s">
        <v>117</v>
      </c>
      <c r="C213" s="81"/>
      <c r="D213" s="84" t="s">
        <v>118</v>
      </c>
      <c r="E213" s="83">
        <v>3000</v>
      </c>
      <c r="F213" s="58">
        <f>SUM(F214:F215)</f>
        <v>122.13484</v>
      </c>
      <c r="G213" s="58">
        <f>SUM(G214:G215)</f>
        <v>22877.86516</v>
      </c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</row>
    <row r="214" spans="2:55" ht="26.25" customHeight="1">
      <c r="B214" s="81" t="s">
        <v>119</v>
      </c>
      <c r="C214" s="81"/>
      <c r="D214" s="84" t="s">
        <v>120</v>
      </c>
      <c r="E214" s="83">
        <v>9000</v>
      </c>
      <c r="F214" s="62">
        <f>SUM(H214:BC214)</f>
        <v>0</v>
      </c>
      <c r="G214" s="62">
        <f t="shared" si="2"/>
        <v>9000</v>
      </c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</row>
    <row r="215" spans="2:55" ht="26.25" customHeight="1">
      <c r="B215" s="81" t="s">
        <v>121</v>
      </c>
      <c r="C215" s="81"/>
      <c r="D215" s="84" t="s">
        <v>122</v>
      </c>
      <c r="E215" s="83">
        <v>14000</v>
      </c>
      <c r="F215" s="62">
        <f>SUM(H215:BC215)</f>
        <v>122.13484</v>
      </c>
      <c r="G215" s="62">
        <f t="shared" si="2"/>
        <v>13877.86516</v>
      </c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6">
        <v>1.69063</v>
      </c>
      <c r="AM215" s="6"/>
      <c r="AN215" s="6"/>
      <c r="AO215" s="6"/>
      <c r="AP215" s="26">
        <v>120.44421</v>
      </c>
      <c r="AQ215" s="2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</row>
    <row r="216" spans="2:55" ht="26.25" customHeight="1">
      <c r="B216" s="81" t="s">
        <v>123</v>
      </c>
      <c r="C216" s="81"/>
      <c r="D216" s="84" t="s">
        <v>124</v>
      </c>
      <c r="E216" s="83">
        <v>30100</v>
      </c>
      <c r="F216" s="59">
        <f>SUM(F217:F218)</f>
        <v>250</v>
      </c>
      <c r="G216" s="59">
        <f>SUM(G217:G218)</f>
        <v>10350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</row>
    <row r="217" spans="2:55" ht="26.25" customHeight="1">
      <c r="B217" s="81" t="s">
        <v>125</v>
      </c>
      <c r="C217" s="81"/>
      <c r="D217" s="84" t="s">
        <v>126</v>
      </c>
      <c r="E217" s="83">
        <v>4600</v>
      </c>
      <c r="F217" s="62">
        <f>SUM(H217:BC217)</f>
        <v>250</v>
      </c>
      <c r="G217" s="62">
        <f t="shared" si="2"/>
        <v>4350</v>
      </c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9">
        <v>250</v>
      </c>
      <c r="AJ217" s="29"/>
      <c r="AK217" s="21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</row>
    <row r="218" spans="1:55" s="5" customFormat="1" ht="26.25" customHeight="1">
      <c r="A218" s="43"/>
      <c r="B218" s="81" t="s">
        <v>127</v>
      </c>
      <c r="C218" s="81"/>
      <c r="D218" s="84" t="s">
        <v>128</v>
      </c>
      <c r="E218" s="83">
        <v>6000</v>
      </c>
      <c r="F218" s="62">
        <f>SUM(H218:BC218)</f>
        <v>0</v>
      </c>
      <c r="G218" s="62">
        <f t="shared" si="2"/>
        <v>6000</v>
      </c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6"/>
      <c r="AZ218" s="11"/>
      <c r="BA218" s="11"/>
      <c r="BB218" s="11"/>
      <c r="BC218" s="11"/>
    </row>
    <row r="219" spans="2:55" s="5" customFormat="1" ht="26.25" customHeight="1">
      <c r="B219" s="81" t="s">
        <v>129</v>
      </c>
      <c r="C219" s="81"/>
      <c r="D219" s="84" t="s">
        <v>130</v>
      </c>
      <c r="E219" s="83">
        <v>35800</v>
      </c>
      <c r="F219" s="59">
        <f>F220</f>
        <v>100</v>
      </c>
      <c r="G219" s="59">
        <f>G220</f>
        <v>14900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</row>
    <row r="220" spans="2:55" s="5" customFormat="1" ht="26.25" customHeight="1">
      <c r="B220" s="81" t="s">
        <v>131</v>
      </c>
      <c r="C220" s="81"/>
      <c r="D220" s="84" t="s">
        <v>132</v>
      </c>
      <c r="E220" s="83">
        <v>15000</v>
      </c>
      <c r="F220" s="62">
        <f>SUM(H220:BC220)</f>
        <v>100</v>
      </c>
      <c r="G220" s="62">
        <f t="shared" si="2"/>
        <v>14900</v>
      </c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5">
        <v>100</v>
      </c>
      <c r="AZ220" s="11"/>
      <c r="BA220" s="11"/>
      <c r="BB220" s="11"/>
      <c r="BC220" s="11"/>
    </row>
    <row r="221" spans="2:55" s="5" customFormat="1" ht="26.25" customHeight="1">
      <c r="B221" s="81" t="s">
        <v>133</v>
      </c>
      <c r="C221" s="81"/>
      <c r="D221" s="84" t="s">
        <v>134</v>
      </c>
      <c r="E221" s="83">
        <v>10000</v>
      </c>
      <c r="F221" s="59">
        <f>F222</f>
        <v>85</v>
      </c>
      <c r="G221" s="59">
        <f>G222</f>
        <v>1915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5"/>
      <c r="AZ221" s="11"/>
      <c r="BA221" s="11"/>
      <c r="BB221" s="11"/>
      <c r="BC221" s="11"/>
    </row>
    <row r="222" spans="2:55" s="5" customFormat="1" ht="26.25" customHeight="1">
      <c r="B222" s="81" t="s">
        <v>135</v>
      </c>
      <c r="C222" s="81"/>
      <c r="D222" s="84" t="s">
        <v>136</v>
      </c>
      <c r="E222" s="83">
        <v>2000</v>
      </c>
      <c r="F222" s="62">
        <f>SUM(H222:BC222)</f>
        <v>85</v>
      </c>
      <c r="G222" s="62">
        <f t="shared" si="2"/>
        <v>1915</v>
      </c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11"/>
      <c r="AM222" s="11"/>
      <c r="AN222" s="11"/>
      <c r="AO222" s="11"/>
      <c r="AP222" s="15">
        <v>85</v>
      </c>
      <c r="AQ222" s="15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</row>
    <row r="223" spans="2:55" s="5" customFormat="1" ht="26.25" customHeight="1">
      <c r="B223" s="81" t="s">
        <v>137</v>
      </c>
      <c r="C223" s="81"/>
      <c r="D223" s="84" t="s">
        <v>138</v>
      </c>
      <c r="E223" s="83">
        <v>9200</v>
      </c>
      <c r="F223" s="59">
        <f>SUM(F224:F224)</f>
        <v>200</v>
      </c>
      <c r="G223" s="59">
        <f>SUM(G224:G224)</f>
        <v>9000</v>
      </c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</row>
    <row r="224" spans="2:55" s="5" customFormat="1" ht="26.25" customHeight="1">
      <c r="B224" s="81" t="s">
        <v>139</v>
      </c>
      <c r="C224" s="81"/>
      <c r="D224" s="84" t="s">
        <v>140</v>
      </c>
      <c r="E224" s="83">
        <v>9200</v>
      </c>
      <c r="F224" s="62">
        <f>SUM(H224:BC224)</f>
        <v>200</v>
      </c>
      <c r="G224" s="62">
        <f t="shared" si="2"/>
        <v>9000</v>
      </c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11"/>
      <c r="AM224" s="11"/>
      <c r="AN224" s="11"/>
      <c r="AO224" s="15">
        <v>200</v>
      </c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</row>
    <row r="225" spans="2:55" ht="26.25" customHeight="1">
      <c r="B225" s="81" t="s">
        <v>141</v>
      </c>
      <c r="C225" s="81"/>
      <c r="D225" s="84" t="s">
        <v>142</v>
      </c>
      <c r="E225" s="83">
        <v>10000</v>
      </c>
      <c r="F225" s="59">
        <f>SUM(F226:F231)</f>
        <v>1313.845</v>
      </c>
      <c r="G225" s="59">
        <f>SUM(G226:G231)</f>
        <v>58886.155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11"/>
      <c r="AZ225" s="6"/>
      <c r="BA225" s="6"/>
      <c r="BB225" s="6"/>
      <c r="BC225" s="6"/>
    </row>
    <row r="226" spans="2:55" ht="26.25" customHeight="1">
      <c r="B226" s="81" t="s">
        <v>143</v>
      </c>
      <c r="C226" s="81"/>
      <c r="D226" s="84" t="s">
        <v>144</v>
      </c>
      <c r="E226" s="83">
        <v>30000</v>
      </c>
      <c r="F226" s="62">
        <f aca="true" t="shared" si="4" ref="F226:F231">SUM(H226:BC226)</f>
        <v>490</v>
      </c>
      <c r="G226" s="62">
        <f t="shared" si="2"/>
        <v>29510</v>
      </c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14">
        <v>343</v>
      </c>
      <c r="AW226" s="14">
        <v>147</v>
      </c>
      <c r="AX226" s="6"/>
      <c r="AY226" s="6"/>
      <c r="AZ226" s="6"/>
      <c r="BA226" s="6"/>
      <c r="BB226" s="6"/>
      <c r="BC226" s="6"/>
    </row>
    <row r="227" spans="2:55" ht="26.25" customHeight="1">
      <c r="B227" s="81" t="s">
        <v>145</v>
      </c>
      <c r="C227" s="81"/>
      <c r="D227" s="84" t="s">
        <v>146</v>
      </c>
      <c r="E227" s="83">
        <v>4000</v>
      </c>
      <c r="F227" s="62">
        <f t="shared" si="4"/>
        <v>310</v>
      </c>
      <c r="G227" s="62">
        <f t="shared" si="2"/>
        <v>3690</v>
      </c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6">
        <v>200</v>
      </c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14">
        <v>110</v>
      </c>
      <c r="AX227" s="6"/>
      <c r="AY227" s="6"/>
      <c r="AZ227" s="6"/>
      <c r="BA227" s="6"/>
      <c r="BB227" s="6"/>
      <c r="BC227" s="6"/>
    </row>
    <row r="228" spans="2:55" ht="26.25" customHeight="1">
      <c r="B228" s="81" t="s">
        <v>147</v>
      </c>
      <c r="C228" s="81"/>
      <c r="D228" s="84" t="s">
        <v>148</v>
      </c>
      <c r="E228" s="83">
        <v>3000</v>
      </c>
      <c r="F228" s="62">
        <f t="shared" si="4"/>
        <v>85</v>
      </c>
      <c r="G228" s="62">
        <f t="shared" si="2"/>
        <v>2915</v>
      </c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>
        <v>85</v>
      </c>
      <c r="AC228" s="21"/>
      <c r="AD228" s="21"/>
      <c r="AE228" s="21"/>
      <c r="AF228" s="21"/>
      <c r="AG228" s="21"/>
      <c r="AH228" s="21"/>
      <c r="AI228" s="21"/>
      <c r="AJ228" s="21"/>
      <c r="AK228" s="21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</row>
    <row r="229" spans="2:55" ht="26.25" customHeight="1">
      <c r="B229" s="81" t="s">
        <v>149</v>
      </c>
      <c r="C229" s="81"/>
      <c r="D229" s="84" t="s">
        <v>150</v>
      </c>
      <c r="E229" s="83">
        <v>7000</v>
      </c>
      <c r="F229" s="62">
        <f t="shared" si="4"/>
        <v>0</v>
      </c>
      <c r="G229" s="62">
        <f t="shared" si="2"/>
        <v>7000</v>
      </c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</row>
    <row r="230" spans="2:55" ht="26.25" customHeight="1">
      <c r="B230" s="81" t="s">
        <v>151</v>
      </c>
      <c r="C230" s="81"/>
      <c r="D230" s="84" t="s">
        <v>152</v>
      </c>
      <c r="E230" s="83">
        <v>6000</v>
      </c>
      <c r="F230" s="62">
        <f t="shared" si="4"/>
        <v>428.845</v>
      </c>
      <c r="G230" s="62">
        <f t="shared" si="2"/>
        <v>5571.155</v>
      </c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6"/>
      <c r="AM230" s="6"/>
      <c r="AN230" s="6"/>
      <c r="AO230" s="6">
        <v>298.845</v>
      </c>
      <c r="AP230" s="14">
        <v>130</v>
      </c>
      <c r="AQ230" s="14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</row>
    <row r="231" spans="2:55" ht="26.25" customHeight="1">
      <c r="B231" s="81" t="s">
        <v>153</v>
      </c>
      <c r="C231" s="81"/>
      <c r="D231" s="84" t="s">
        <v>154</v>
      </c>
      <c r="E231" s="83">
        <v>10200</v>
      </c>
      <c r="F231" s="62">
        <f t="shared" si="4"/>
        <v>0</v>
      </c>
      <c r="G231" s="62">
        <f t="shared" si="2"/>
        <v>10200</v>
      </c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</row>
    <row r="232" spans="2:55" ht="26.25" customHeight="1">
      <c r="B232" s="81" t="s">
        <v>155</v>
      </c>
      <c r="C232" s="81"/>
      <c r="D232" s="84" t="s">
        <v>156</v>
      </c>
      <c r="E232" s="83">
        <v>13000</v>
      </c>
      <c r="F232" s="59">
        <f>F233</f>
        <v>150</v>
      </c>
      <c r="G232" s="59">
        <f>G233</f>
        <v>5450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</row>
    <row r="233" spans="2:55" s="5" customFormat="1" ht="26.25" customHeight="1">
      <c r="B233" s="81" t="s">
        <v>157</v>
      </c>
      <c r="C233" s="81"/>
      <c r="D233" s="84" t="s">
        <v>158</v>
      </c>
      <c r="E233" s="83">
        <v>5600</v>
      </c>
      <c r="F233" s="62">
        <f>SUM(H233:BC233)</f>
        <v>150</v>
      </c>
      <c r="G233" s="62">
        <f t="shared" si="2"/>
        <v>5450</v>
      </c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6"/>
      <c r="AZ233" s="15">
        <v>150</v>
      </c>
      <c r="BA233" s="11"/>
      <c r="BB233" s="11"/>
      <c r="BC233" s="11"/>
    </row>
    <row r="234" spans="2:55" ht="26.25" customHeight="1">
      <c r="B234" s="81" t="s">
        <v>159</v>
      </c>
      <c r="C234" s="81"/>
      <c r="D234" s="84" t="s">
        <v>160</v>
      </c>
      <c r="E234" s="83">
        <v>4000</v>
      </c>
      <c r="F234" s="58">
        <f>F235</f>
        <v>130</v>
      </c>
      <c r="G234" s="58">
        <f>G235</f>
        <v>44870</v>
      </c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11"/>
      <c r="AZ234" s="6"/>
      <c r="BA234" s="6"/>
      <c r="BB234" s="6"/>
      <c r="BC234" s="6"/>
    </row>
    <row r="235" spans="2:55" ht="26.25" customHeight="1">
      <c r="B235" s="81" t="s">
        <v>161</v>
      </c>
      <c r="C235" s="81"/>
      <c r="D235" s="84" t="s">
        <v>162</v>
      </c>
      <c r="E235" s="83">
        <v>45000</v>
      </c>
      <c r="F235" s="62">
        <f>SUM(H235:BC235)</f>
        <v>130</v>
      </c>
      <c r="G235" s="62">
        <f t="shared" si="2"/>
        <v>44870</v>
      </c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14">
        <v>130</v>
      </c>
      <c r="AZ235" s="6"/>
      <c r="BA235" s="6"/>
      <c r="BB235" s="6"/>
      <c r="BC235" s="6"/>
    </row>
    <row r="236" spans="2:55" ht="26.25" customHeight="1">
      <c r="B236" s="81" t="s">
        <v>163</v>
      </c>
      <c r="C236" s="81"/>
      <c r="D236" s="84" t="s">
        <v>164</v>
      </c>
      <c r="E236" s="83">
        <v>5000</v>
      </c>
      <c r="F236" s="58">
        <f>F237</f>
        <v>100</v>
      </c>
      <c r="G236" s="58">
        <f>G237</f>
        <v>15400</v>
      </c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14"/>
      <c r="AZ236" s="6"/>
      <c r="BA236" s="6"/>
      <c r="BB236" s="6"/>
      <c r="BC236" s="6"/>
    </row>
    <row r="237" spans="2:55" ht="26.25" customHeight="1">
      <c r="B237" s="81" t="s">
        <v>165</v>
      </c>
      <c r="C237" s="81"/>
      <c r="D237" s="84" t="s">
        <v>166</v>
      </c>
      <c r="E237" s="83">
        <v>15500</v>
      </c>
      <c r="F237" s="62">
        <f>SUM(H237:BC237)</f>
        <v>100</v>
      </c>
      <c r="G237" s="62">
        <f t="shared" si="2"/>
        <v>15400</v>
      </c>
      <c r="H237" s="21"/>
      <c r="I237" s="21"/>
      <c r="J237" s="21"/>
      <c r="K237" s="21"/>
      <c r="L237" s="21"/>
      <c r="M237" s="21"/>
      <c r="N237" s="21">
        <v>100</v>
      </c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</row>
    <row r="238" spans="2:55" s="104" customFormat="1" ht="63" customHeight="1">
      <c r="B238" s="98"/>
      <c r="C238" s="99"/>
      <c r="D238" s="78" t="s">
        <v>199</v>
      </c>
      <c r="E238" s="80">
        <f>SUM(E239)</f>
        <v>1294200</v>
      </c>
      <c r="F238" s="106">
        <f>F239</f>
        <v>100</v>
      </c>
      <c r="G238" s="106">
        <f>G239</f>
        <v>1294100</v>
      </c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2:55" s="104" customFormat="1" ht="26.25" customHeight="1">
      <c r="B239" s="114" t="s">
        <v>41</v>
      </c>
      <c r="C239" s="114"/>
      <c r="D239" s="115" t="s">
        <v>42</v>
      </c>
      <c r="E239" s="80">
        <f>SUM(E240:E301)</f>
        <v>1294200</v>
      </c>
      <c r="F239" s="101">
        <f>SUM(H239:BC239)</f>
        <v>100</v>
      </c>
      <c r="G239" s="101">
        <f t="shared" si="2"/>
        <v>1294100</v>
      </c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>
        <v>90</v>
      </c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>
        <v>10</v>
      </c>
      <c r="AI239" s="102"/>
      <c r="AJ239" s="102"/>
      <c r="AK239" s="102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2:55" ht="26.25" customHeight="1">
      <c r="B240" s="81" t="s">
        <v>43</v>
      </c>
      <c r="C240" s="81"/>
      <c r="D240" s="84" t="s">
        <v>44</v>
      </c>
      <c r="E240" s="83">
        <v>5800</v>
      </c>
      <c r="F240" s="58">
        <f>F241</f>
        <v>50</v>
      </c>
      <c r="G240" s="58">
        <f>G241</f>
        <v>8550</v>
      </c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</row>
    <row r="241" spans="2:55" ht="26.25" customHeight="1">
      <c r="B241" s="81" t="s">
        <v>45</v>
      </c>
      <c r="C241" s="81"/>
      <c r="D241" s="84" t="s">
        <v>46</v>
      </c>
      <c r="E241" s="83">
        <v>8600</v>
      </c>
      <c r="F241" s="62">
        <f>SUM(H241:BC241)</f>
        <v>50</v>
      </c>
      <c r="G241" s="62">
        <f t="shared" si="2"/>
        <v>8550</v>
      </c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6">
        <v>50</v>
      </c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</row>
    <row r="242" spans="2:55" ht="26.25" customHeight="1">
      <c r="B242" s="81" t="s">
        <v>47</v>
      </c>
      <c r="C242" s="81"/>
      <c r="D242" s="84" t="s">
        <v>48</v>
      </c>
      <c r="E242" s="83">
        <v>4300</v>
      </c>
      <c r="F242" s="58">
        <f>F243+F244+F245</f>
        <v>309</v>
      </c>
      <c r="G242" s="58">
        <f>G243+G244+G245</f>
        <v>34891</v>
      </c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</row>
    <row r="243" spans="2:55" ht="26.25" customHeight="1">
      <c r="B243" s="81" t="s">
        <v>49</v>
      </c>
      <c r="C243" s="81"/>
      <c r="D243" s="84" t="s">
        <v>50</v>
      </c>
      <c r="E243" s="83">
        <v>5200</v>
      </c>
      <c r="F243" s="62">
        <f>SUM(H243:BC243)</f>
        <v>5</v>
      </c>
      <c r="G243" s="62">
        <f t="shared" si="2"/>
        <v>5195</v>
      </c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>
        <v>5</v>
      </c>
      <c r="AK243" s="33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</row>
    <row r="244" spans="2:55" ht="26.25" customHeight="1">
      <c r="B244" s="81" t="s">
        <v>51</v>
      </c>
      <c r="C244" s="81"/>
      <c r="D244" s="84" t="s">
        <v>52</v>
      </c>
      <c r="E244" s="83">
        <v>24800</v>
      </c>
      <c r="F244" s="62">
        <f>SUM(H244:BC244)</f>
        <v>50</v>
      </c>
      <c r="G244" s="62">
        <f t="shared" si="2"/>
        <v>24750</v>
      </c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14">
        <v>50</v>
      </c>
      <c r="BA244" s="6"/>
      <c r="BB244" s="6"/>
      <c r="BC244" s="6"/>
    </row>
    <row r="245" spans="2:55" ht="26.25" customHeight="1">
      <c r="B245" s="81" t="s">
        <v>53</v>
      </c>
      <c r="C245" s="81"/>
      <c r="D245" s="84" t="s">
        <v>54</v>
      </c>
      <c r="E245" s="83">
        <v>5200</v>
      </c>
      <c r="F245" s="62">
        <f>SUM(H245:BC245)</f>
        <v>254</v>
      </c>
      <c r="G245" s="62">
        <f t="shared" si="2"/>
        <v>4946</v>
      </c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>
        <v>254</v>
      </c>
      <c r="AK245" s="21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14"/>
      <c r="BA245" s="6"/>
      <c r="BB245" s="6"/>
      <c r="BC245" s="6"/>
    </row>
    <row r="246" spans="2:55" ht="26.25" customHeight="1">
      <c r="B246" s="81" t="s">
        <v>55</v>
      </c>
      <c r="C246" s="81"/>
      <c r="D246" s="84" t="s">
        <v>56</v>
      </c>
      <c r="E246" s="83">
        <v>3500</v>
      </c>
      <c r="F246" s="58">
        <f>F247</f>
        <v>30</v>
      </c>
      <c r="G246" s="58">
        <f>G247</f>
        <v>970</v>
      </c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</row>
    <row r="247" spans="2:55" ht="26.25" customHeight="1">
      <c r="B247" s="81" t="s">
        <v>57</v>
      </c>
      <c r="C247" s="81"/>
      <c r="D247" s="84" t="s">
        <v>58</v>
      </c>
      <c r="E247" s="83">
        <v>1000</v>
      </c>
      <c r="F247" s="62">
        <f>SUM(H247:BC247)</f>
        <v>30</v>
      </c>
      <c r="G247" s="62">
        <f t="shared" si="2"/>
        <v>970</v>
      </c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14">
        <v>30</v>
      </c>
      <c r="AZ247" s="6"/>
      <c r="BA247" s="6"/>
      <c r="BB247" s="6"/>
      <c r="BC247" s="6"/>
    </row>
    <row r="248" spans="2:51" ht="26.25" customHeight="1">
      <c r="B248" s="81" t="s">
        <v>59</v>
      </c>
      <c r="C248" s="81"/>
      <c r="D248" s="84" t="s">
        <v>60</v>
      </c>
      <c r="E248" s="83">
        <v>3000</v>
      </c>
      <c r="F248" s="62">
        <f>SUM(F250)</f>
        <v>650</v>
      </c>
      <c r="G248" s="62">
        <f>SUM(G250)</f>
        <v>5350</v>
      </c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Y248" s="14"/>
    </row>
    <row r="249" spans="2:51" ht="26.25" customHeight="1">
      <c r="B249" s="81" t="s">
        <v>61</v>
      </c>
      <c r="C249" s="81"/>
      <c r="D249" s="84" t="s">
        <v>62</v>
      </c>
      <c r="E249" s="83">
        <v>7600</v>
      </c>
      <c r="F249" s="62"/>
      <c r="G249" s="62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Y249" s="14"/>
    </row>
    <row r="250" spans="2:48" ht="26.25" customHeight="1">
      <c r="B250" s="81" t="s">
        <v>63</v>
      </c>
      <c r="C250" s="81"/>
      <c r="D250" s="84" t="s">
        <v>64</v>
      </c>
      <c r="E250" s="83">
        <v>6000</v>
      </c>
      <c r="F250" s="62">
        <f>SUM(H250:BC250)</f>
        <v>650</v>
      </c>
      <c r="G250" s="62">
        <f t="shared" si="2"/>
        <v>5350</v>
      </c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T250" s="1">
        <v>450</v>
      </c>
      <c r="AV250" s="17">
        <v>200</v>
      </c>
    </row>
    <row r="251" spans="2:48" ht="26.25" customHeight="1">
      <c r="B251" s="81" t="s">
        <v>65</v>
      </c>
      <c r="C251" s="81"/>
      <c r="D251" s="84" t="s">
        <v>66</v>
      </c>
      <c r="E251" s="83">
        <v>3700</v>
      </c>
      <c r="F251" s="62"/>
      <c r="G251" s="62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V251" s="17"/>
    </row>
    <row r="252" spans="2:48" ht="26.25" customHeight="1">
      <c r="B252" s="81" t="s">
        <v>67</v>
      </c>
      <c r="C252" s="81"/>
      <c r="D252" s="84" t="s">
        <v>68</v>
      </c>
      <c r="E252" s="83">
        <v>3700</v>
      </c>
      <c r="F252" s="62"/>
      <c r="G252" s="62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V252" s="17"/>
    </row>
    <row r="253" spans="2:48" ht="26.25" customHeight="1">
      <c r="B253" s="81" t="s">
        <v>69</v>
      </c>
      <c r="C253" s="81"/>
      <c r="D253" s="84" t="s">
        <v>70</v>
      </c>
      <c r="E253" s="83">
        <v>3700</v>
      </c>
      <c r="F253" s="62"/>
      <c r="G253" s="62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V253" s="17"/>
    </row>
    <row r="254" spans="2:48" ht="26.25" customHeight="1">
      <c r="B254" s="81" t="s">
        <v>71</v>
      </c>
      <c r="C254" s="81"/>
      <c r="D254" s="84" t="s">
        <v>72</v>
      </c>
      <c r="E254" s="83">
        <v>4600</v>
      </c>
      <c r="F254" s="62"/>
      <c r="G254" s="62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V254" s="17"/>
    </row>
    <row r="255" spans="2:48" ht="26.25" customHeight="1">
      <c r="B255" s="81" t="s">
        <v>73</v>
      </c>
      <c r="C255" s="81"/>
      <c r="D255" s="84" t="s">
        <v>74</v>
      </c>
      <c r="E255" s="83">
        <v>4000</v>
      </c>
      <c r="F255" s="62"/>
      <c r="G255" s="62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V255" s="17"/>
    </row>
    <row r="256" spans="2:48" ht="26.25" customHeight="1">
      <c r="B256" s="81" t="s">
        <v>75</v>
      </c>
      <c r="C256" s="81"/>
      <c r="D256" s="84" t="s">
        <v>76</v>
      </c>
      <c r="E256" s="83">
        <v>7900</v>
      </c>
      <c r="F256" s="62"/>
      <c r="G256" s="62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V256" s="17"/>
    </row>
    <row r="257" spans="2:48" ht="26.25" customHeight="1">
      <c r="B257" s="81" t="s">
        <v>77</v>
      </c>
      <c r="C257" s="81"/>
      <c r="D257" s="84" t="s">
        <v>78</v>
      </c>
      <c r="E257" s="83">
        <v>4600</v>
      </c>
      <c r="F257" s="62"/>
      <c r="G257" s="62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V257" s="17"/>
    </row>
    <row r="258" spans="2:48" ht="26.25" customHeight="1">
      <c r="B258" s="81" t="s">
        <v>79</v>
      </c>
      <c r="C258" s="81"/>
      <c r="D258" s="84" t="s">
        <v>80</v>
      </c>
      <c r="E258" s="83">
        <v>10100</v>
      </c>
      <c r="F258" s="62"/>
      <c r="G258" s="62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V258" s="17"/>
    </row>
    <row r="259" spans="2:48" ht="26.25" customHeight="1">
      <c r="B259" s="81" t="s">
        <v>81</v>
      </c>
      <c r="C259" s="81"/>
      <c r="D259" s="84" t="s">
        <v>82</v>
      </c>
      <c r="E259" s="83">
        <v>8600</v>
      </c>
      <c r="F259" s="62"/>
      <c r="G259" s="62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V259" s="17"/>
    </row>
    <row r="260" spans="2:48" ht="26.25" customHeight="1">
      <c r="B260" s="81" t="s">
        <v>83</v>
      </c>
      <c r="C260" s="81"/>
      <c r="D260" s="84" t="s">
        <v>84</v>
      </c>
      <c r="E260" s="83">
        <v>6400</v>
      </c>
      <c r="F260" s="62"/>
      <c r="G260" s="62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V260" s="17"/>
    </row>
    <row r="261" spans="2:48" ht="26.25" customHeight="1">
      <c r="B261" s="81" t="s">
        <v>85</v>
      </c>
      <c r="C261" s="81"/>
      <c r="D261" s="84" t="s">
        <v>86</v>
      </c>
      <c r="E261" s="83">
        <v>13500</v>
      </c>
      <c r="F261" s="62"/>
      <c r="G261" s="62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V261" s="17"/>
    </row>
    <row r="262" spans="2:48" ht="26.25" customHeight="1">
      <c r="B262" s="81" t="s">
        <v>87</v>
      </c>
      <c r="C262" s="81"/>
      <c r="D262" s="84" t="s">
        <v>88</v>
      </c>
      <c r="E262" s="83">
        <v>1500</v>
      </c>
      <c r="F262" s="62"/>
      <c r="G262" s="62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V262" s="17"/>
    </row>
    <row r="263" spans="2:48" ht="26.25" customHeight="1">
      <c r="B263" s="81" t="s">
        <v>89</v>
      </c>
      <c r="C263" s="81"/>
      <c r="D263" s="84" t="s">
        <v>90</v>
      </c>
      <c r="E263" s="83">
        <v>5500</v>
      </c>
      <c r="F263" s="62"/>
      <c r="G263" s="62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V263" s="17"/>
    </row>
    <row r="264" spans="2:48" ht="26.25" customHeight="1">
      <c r="B264" s="81" t="s">
        <v>91</v>
      </c>
      <c r="C264" s="81"/>
      <c r="D264" s="84" t="s">
        <v>92</v>
      </c>
      <c r="E264" s="83">
        <v>4900</v>
      </c>
      <c r="F264" s="62"/>
      <c r="G264" s="62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V264" s="17"/>
    </row>
    <row r="265" spans="2:48" ht="26.25" customHeight="1">
      <c r="B265" s="81" t="s">
        <v>93</v>
      </c>
      <c r="C265" s="81"/>
      <c r="D265" s="84" t="s">
        <v>94</v>
      </c>
      <c r="E265" s="83">
        <v>3900</v>
      </c>
      <c r="F265" s="62"/>
      <c r="G265" s="62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V265" s="17"/>
    </row>
    <row r="266" spans="2:48" ht="26.25" customHeight="1">
      <c r="B266" s="81" t="s">
        <v>95</v>
      </c>
      <c r="C266" s="81"/>
      <c r="D266" s="84" t="s">
        <v>96</v>
      </c>
      <c r="E266" s="83">
        <v>7900</v>
      </c>
      <c r="F266" s="62"/>
      <c r="G266" s="62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V266" s="17"/>
    </row>
    <row r="267" spans="2:48" ht="26.25" customHeight="1">
      <c r="B267" s="81" t="s">
        <v>97</v>
      </c>
      <c r="C267" s="81"/>
      <c r="D267" s="84" t="s">
        <v>98</v>
      </c>
      <c r="E267" s="83">
        <v>3000</v>
      </c>
      <c r="F267" s="62"/>
      <c r="G267" s="62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V267" s="17"/>
    </row>
    <row r="268" spans="2:48" ht="26.25" customHeight="1">
      <c r="B268" s="81" t="s">
        <v>99</v>
      </c>
      <c r="C268" s="81"/>
      <c r="D268" s="84" t="s">
        <v>100</v>
      </c>
      <c r="E268" s="83">
        <v>5800</v>
      </c>
      <c r="F268" s="62"/>
      <c r="G268" s="62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V268" s="17"/>
    </row>
    <row r="269" spans="2:48" ht="26.25" customHeight="1">
      <c r="B269" s="81" t="s">
        <v>101</v>
      </c>
      <c r="C269" s="81"/>
      <c r="D269" s="84" t="s">
        <v>102</v>
      </c>
      <c r="E269" s="83">
        <v>8000</v>
      </c>
      <c r="F269" s="62"/>
      <c r="G269" s="62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V269" s="17"/>
    </row>
    <row r="270" spans="2:48" ht="26.25" customHeight="1">
      <c r="B270" s="81" t="s">
        <v>103</v>
      </c>
      <c r="C270" s="81"/>
      <c r="D270" s="84" t="s">
        <v>104</v>
      </c>
      <c r="E270" s="83">
        <v>85600</v>
      </c>
      <c r="F270" s="62"/>
      <c r="G270" s="62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V270" s="17"/>
    </row>
    <row r="271" spans="2:48" ht="26.25" customHeight="1">
      <c r="B271" s="81" t="s">
        <v>105</v>
      </c>
      <c r="C271" s="81"/>
      <c r="D271" s="84" t="s">
        <v>106</v>
      </c>
      <c r="E271" s="83">
        <v>46300</v>
      </c>
      <c r="F271" s="62"/>
      <c r="G271" s="62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V271" s="17"/>
    </row>
    <row r="272" spans="2:48" ht="26.25" customHeight="1">
      <c r="B272" s="81" t="s">
        <v>107</v>
      </c>
      <c r="C272" s="81"/>
      <c r="D272" s="84" t="s">
        <v>108</v>
      </c>
      <c r="E272" s="83">
        <v>313400</v>
      </c>
      <c r="F272" s="62"/>
      <c r="G272" s="62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V272" s="17"/>
    </row>
    <row r="273" spans="2:48" ht="26.25" customHeight="1">
      <c r="B273" s="81" t="s">
        <v>109</v>
      </c>
      <c r="C273" s="81"/>
      <c r="D273" s="84" t="s">
        <v>110</v>
      </c>
      <c r="E273" s="83">
        <v>1200</v>
      </c>
      <c r="F273" s="62"/>
      <c r="G273" s="62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V273" s="17"/>
    </row>
    <row r="274" spans="2:48" ht="26.25" customHeight="1">
      <c r="B274" s="81" t="s">
        <v>111</v>
      </c>
      <c r="C274" s="81"/>
      <c r="D274" s="84" t="s">
        <v>112</v>
      </c>
      <c r="E274" s="83">
        <v>2700</v>
      </c>
      <c r="F274" s="62"/>
      <c r="G274" s="62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V274" s="17"/>
    </row>
    <row r="275" spans="2:48" ht="26.25" customHeight="1">
      <c r="B275" s="81" t="s">
        <v>113</v>
      </c>
      <c r="C275" s="81"/>
      <c r="D275" s="84" t="s">
        <v>114</v>
      </c>
      <c r="E275" s="83">
        <v>3000</v>
      </c>
      <c r="F275" s="62"/>
      <c r="G275" s="62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V275" s="17"/>
    </row>
    <row r="276" spans="2:48" ht="26.25" customHeight="1">
      <c r="B276" s="81" t="s">
        <v>115</v>
      </c>
      <c r="C276" s="81"/>
      <c r="D276" s="84" t="s">
        <v>116</v>
      </c>
      <c r="E276" s="83">
        <v>21100</v>
      </c>
      <c r="F276" s="62"/>
      <c r="G276" s="62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V276" s="17"/>
    </row>
    <row r="277" spans="2:48" ht="26.25" customHeight="1">
      <c r="B277" s="81" t="s">
        <v>117</v>
      </c>
      <c r="C277" s="81"/>
      <c r="D277" s="84" t="s">
        <v>118</v>
      </c>
      <c r="E277" s="83">
        <v>1000</v>
      </c>
      <c r="F277" s="62"/>
      <c r="G277" s="62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V277" s="17"/>
    </row>
    <row r="278" spans="2:48" ht="26.25" customHeight="1">
      <c r="B278" s="81" t="s">
        <v>119</v>
      </c>
      <c r="C278" s="81"/>
      <c r="D278" s="84" t="s">
        <v>120</v>
      </c>
      <c r="E278" s="83">
        <v>11300</v>
      </c>
      <c r="F278" s="62"/>
      <c r="G278" s="62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V278" s="17"/>
    </row>
    <row r="279" spans="2:48" ht="26.25" customHeight="1">
      <c r="B279" s="81" t="s">
        <v>121</v>
      </c>
      <c r="C279" s="81"/>
      <c r="D279" s="84" t="s">
        <v>122</v>
      </c>
      <c r="E279" s="83">
        <v>19000</v>
      </c>
      <c r="F279" s="62"/>
      <c r="G279" s="62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V279" s="17"/>
    </row>
    <row r="280" spans="2:48" ht="26.25" customHeight="1">
      <c r="B280" s="81" t="s">
        <v>123</v>
      </c>
      <c r="C280" s="81"/>
      <c r="D280" s="84" t="s">
        <v>124</v>
      </c>
      <c r="E280" s="83">
        <v>61400</v>
      </c>
      <c r="F280" s="62"/>
      <c r="G280" s="62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V280" s="17"/>
    </row>
    <row r="281" spans="2:48" ht="26.25" customHeight="1">
      <c r="B281" s="81" t="s">
        <v>125</v>
      </c>
      <c r="C281" s="81"/>
      <c r="D281" s="84" t="s">
        <v>126</v>
      </c>
      <c r="E281" s="83">
        <v>11300</v>
      </c>
      <c r="F281" s="62"/>
      <c r="G281" s="62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V281" s="17"/>
    </row>
    <row r="282" spans="2:48" ht="26.25" customHeight="1">
      <c r="B282" s="81" t="s">
        <v>127</v>
      </c>
      <c r="C282" s="81"/>
      <c r="D282" s="84" t="s">
        <v>128</v>
      </c>
      <c r="E282" s="83">
        <v>2000</v>
      </c>
      <c r="F282" s="62"/>
      <c r="G282" s="62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V282" s="17"/>
    </row>
    <row r="283" spans="2:48" ht="26.25" customHeight="1">
      <c r="B283" s="81" t="s">
        <v>129</v>
      </c>
      <c r="C283" s="81"/>
      <c r="D283" s="84" t="s">
        <v>130</v>
      </c>
      <c r="E283" s="83">
        <v>20800</v>
      </c>
      <c r="F283" s="62"/>
      <c r="G283" s="62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V283" s="17"/>
    </row>
    <row r="284" spans="2:48" ht="26.25" customHeight="1">
      <c r="B284" s="81" t="s">
        <v>131</v>
      </c>
      <c r="C284" s="81"/>
      <c r="D284" s="84" t="s">
        <v>132</v>
      </c>
      <c r="E284" s="83">
        <v>45700</v>
      </c>
      <c r="F284" s="62"/>
      <c r="G284" s="62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V284" s="17"/>
    </row>
    <row r="285" spans="2:48" ht="26.25" customHeight="1">
      <c r="B285" s="81" t="s">
        <v>133</v>
      </c>
      <c r="C285" s="81"/>
      <c r="D285" s="84" t="s">
        <v>134</v>
      </c>
      <c r="E285" s="83">
        <v>5000</v>
      </c>
      <c r="F285" s="62"/>
      <c r="G285" s="62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V285" s="17"/>
    </row>
    <row r="286" spans="2:48" ht="26.25" customHeight="1">
      <c r="B286" s="81" t="s">
        <v>135</v>
      </c>
      <c r="C286" s="81"/>
      <c r="D286" s="84" t="s">
        <v>136</v>
      </c>
      <c r="E286" s="83">
        <v>1000</v>
      </c>
      <c r="F286" s="62"/>
      <c r="G286" s="62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V286" s="17"/>
    </row>
    <row r="287" spans="2:48" ht="26.25" customHeight="1">
      <c r="B287" s="81" t="s">
        <v>137</v>
      </c>
      <c r="C287" s="81"/>
      <c r="D287" s="84" t="s">
        <v>138</v>
      </c>
      <c r="E287" s="83">
        <v>19900</v>
      </c>
      <c r="F287" s="62"/>
      <c r="G287" s="62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V287" s="17"/>
    </row>
    <row r="288" spans="2:48" ht="26.25" customHeight="1">
      <c r="B288" s="81" t="s">
        <v>139</v>
      </c>
      <c r="C288" s="81"/>
      <c r="D288" s="84" t="s">
        <v>140</v>
      </c>
      <c r="E288" s="83">
        <v>5500</v>
      </c>
      <c r="F288" s="62"/>
      <c r="G288" s="62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V288" s="17"/>
    </row>
    <row r="289" spans="2:48" ht="26.25" customHeight="1">
      <c r="B289" s="81" t="s">
        <v>141</v>
      </c>
      <c r="C289" s="81"/>
      <c r="D289" s="84" t="s">
        <v>142</v>
      </c>
      <c r="E289" s="83">
        <v>3400</v>
      </c>
      <c r="F289" s="62"/>
      <c r="G289" s="62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V289" s="17"/>
    </row>
    <row r="290" spans="2:48" ht="26.25" customHeight="1">
      <c r="B290" s="81" t="s">
        <v>143</v>
      </c>
      <c r="C290" s="81"/>
      <c r="D290" s="84" t="s">
        <v>144</v>
      </c>
      <c r="E290" s="83">
        <v>43600</v>
      </c>
      <c r="F290" s="62"/>
      <c r="G290" s="62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V290" s="17"/>
    </row>
    <row r="291" spans="2:48" ht="26.25" customHeight="1">
      <c r="B291" s="81" t="s">
        <v>145</v>
      </c>
      <c r="C291" s="81"/>
      <c r="D291" s="84" t="s">
        <v>146</v>
      </c>
      <c r="E291" s="83">
        <v>5800</v>
      </c>
      <c r="F291" s="62"/>
      <c r="G291" s="62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V291" s="17"/>
    </row>
    <row r="292" spans="2:48" ht="26.25" customHeight="1">
      <c r="B292" s="81" t="s">
        <v>147</v>
      </c>
      <c r="C292" s="81"/>
      <c r="D292" s="84" t="s">
        <v>148</v>
      </c>
      <c r="E292" s="83">
        <v>9200</v>
      </c>
      <c r="F292" s="62"/>
      <c r="G292" s="62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V292" s="17"/>
    </row>
    <row r="293" spans="2:48" ht="26.25" customHeight="1">
      <c r="B293" s="81" t="s">
        <v>149</v>
      </c>
      <c r="C293" s="81"/>
      <c r="D293" s="84" t="s">
        <v>150</v>
      </c>
      <c r="E293" s="83">
        <v>5200</v>
      </c>
      <c r="F293" s="62"/>
      <c r="G293" s="62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V293" s="17"/>
    </row>
    <row r="294" spans="2:48" ht="26.25" customHeight="1">
      <c r="B294" s="81" t="s">
        <v>151</v>
      </c>
      <c r="C294" s="81"/>
      <c r="D294" s="84" t="s">
        <v>152</v>
      </c>
      <c r="E294" s="83">
        <v>1200</v>
      </c>
      <c r="F294" s="62"/>
      <c r="G294" s="62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V294" s="17"/>
    </row>
    <row r="295" spans="2:48" ht="26.25" customHeight="1">
      <c r="B295" s="81" t="s">
        <v>153</v>
      </c>
      <c r="C295" s="81"/>
      <c r="D295" s="84" t="s">
        <v>154</v>
      </c>
      <c r="E295" s="83">
        <v>41000</v>
      </c>
      <c r="F295" s="62"/>
      <c r="G295" s="62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V295" s="17"/>
    </row>
    <row r="296" spans="2:48" ht="26.25" customHeight="1">
      <c r="B296" s="81" t="s">
        <v>155</v>
      </c>
      <c r="C296" s="81"/>
      <c r="D296" s="84" t="s">
        <v>156</v>
      </c>
      <c r="E296" s="83">
        <v>13200</v>
      </c>
      <c r="F296" s="62"/>
      <c r="G296" s="62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V296" s="17"/>
    </row>
    <row r="297" spans="2:48" ht="26.25" customHeight="1">
      <c r="B297" s="81" t="s">
        <v>157</v>
      </c>
      <c r="C297" s="81"/>
      <c r="D297" s="84" t="s">
        <v>158</v>
      </c>
      <c r="E297" s="83">
        <v>273500</v>
      </c>
      <c r="F297" s="62"/>
      <c r="G297" s="62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V297" s="17"/>
    </row>
    <row r="298" spans="2:48" ht="26.25" customHeight="1">
      <c r="B298" s="81" t="s">
        <v>159</v>
      </c>
      <c r="C298" s="81"/>
      <c r="D298" s="84" t="s">
        <v>160</v>
      </c>
      <c r="E298" s="83">
        <v>7300</v>
      </c>
      <c r="F298" s="62"/>
      <c r="G298" s="62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V298" s="17"/>
    </row>
    <row r="299" spans="2:48" ht="26.25" customHeight="1">
      <c r="B299" s="81" t="s">
        <v>161</v>
      </c>
      <c r="C299" s="81"/>
      <c r="D299" s="84" t="s">
        <v>162</v>
      </c>
      <c r="E299" s="83">
        <v>16200</v>
      </c>
      <c r="F299" s="62"/>
      <c r="G299" s="62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V299" s="17"/>
    </row>
    <row r="300" spans="2:48" ht="26.25" customHeight="1">
      <c r="B300" s="81" t="s">
        <v>163</v>
      </c>
      <c r="C300" s="81"/>
      <c r="D300" s="84" t="s">
        <v>164</v>
      </c>
      <c r="E300" s="83">
        <v>5000</v>
      </c>
      <c r="F300" s="62"/>
      <c r="G300" s="62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V300" s="17"/>
    </row>
    <row r="301" spans="2:48" ht="26.25" customHeight="1">
      <c r="B301" s="81" t="s">
        <v>165</v>
      </c>
      <c r="C301" s="81"/>
      <c r="D301" s="84" t="s">
        <v>166</v>
      </c>
      <c r="E301" s="83">
        <v>6100</v>
      </c>
      <c r="F301" s="62"/>
      <c r="G301" s="62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V301" s="17"/>
    </row>
    <row r="302" spans="2:48" s="104" customFormat="1" ht="50.25" customHeight="1">
      <c r="B302" s="98"/>
      <c r="C302" s="99"/>
      <c r="D302" s="78" t="s">
        <v>201</v>
      </c>
      <c r="E302" s="80">
        <f>SUM(E303:E304)</f>
        <v>5220000</v>
      </c>
      <c r="F302" s="101"/>
      <c r="G302" s="101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102"/>
      <c r="AJ302" s="102"/>
      <c r="AK302" s="102"/>
      <c r="AV302" s="107"/>
    </row>
    <row r="303" spans="2:48" s="104" customFormat="1" ht="51" customHeight="1">
      <c r="B303" s="114" t="s">
        <v>41</v>
      </c>
      <c r="C303" s="114"/>
      <c r="D303" s="115" t="s">
        <v>42</v>
      </c>
      <c r="E303" s="80">
        <f>SUM(E304:E365)</f>
        <v>5220000</v>
      </c>
      <c r="F303" s="101"/>
      <c r="G303" s="101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V303" s="107"/>
    </row>
    <row r="304" spans="2:48" ht="26.25" customHeight="1">
      <c r="B304" s="81" t="s">
        <v>43</v>
      </c>
      <c r="C304" s="81"/>
      <c r="D304" s="84" t="s">
        <v>44</v>
      </c>
      <c r="E304" s="83"/>
      <c r="F304" s="62"/>
      <c r="G304" s="62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V304" s="17"/>
    </row>
    <row r="305" spans="2:48" ht="26.25" customHeight="1">
      <c r="B305" s="81" t="s">
        <v>45</v>
      </c>
      <c r="C305" s="81"/>
      <c r="D305" s="84" t="s">
        <v>46</v>
      </c>
      <c r="E305" s="83">
        <v>36000</v>
      </c>
      <c r="F305" s="62"/>
      <c r="G305" s="62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V305" s="17"/>
    </row>
    <row r="306" spans="2:48" ht="26.25" customHeight="1">
      <c r="B306" s="81" t="s">
        <v>47</v>
      </c>
      <c r="C306" s="81"/>
      <c r="D306" s="84" t="s">
        <v>48</v>
      </c>
      <c r="E306" s="83"/>
      <c r="F306" s="62"/>
      <c r="G306" s="62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V306" s="17"/>
    </row>
    <row r="307" spans="2:48" ht="26.25" customHeight="1">
      <c r="B307" s="81" t="s">
        <v>49</v>
      </c>
      <c r="C307" s="81"/>
      <c r="D307" s="84" t="s">
        <v>50</v>
      </c>
      <c r="E307" s="83">
        <v>36000</v>
      </c>
      <c r="F307" s="62"/>
      <c r="G307" s="62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V307" s="17"/>
    </row>
    <row r="308" spans="2:48" ht="26.25" customHeight="1">
      <c r="B308" s="81" t="s">
        <v>51</v>
      </c>
      <c r="C308" s="81"/>
      <c r="D308" s="84" t="s">
        <v>52</v>
      </c>
      <c r="E308" s="83">
        <v>180000</v>
      </c>
      <c r="F308" s="62"/>
      <c r="G308" s="62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V308" s="17"/>
    </row>
    <row r="309" spans="2:48" ht="26.25" customHeight="1">
      <c r="B309" s="81" t="s">
        <v>53</v>
      </c>
      <c r="C309" s="81"/>
      <c r="D309" s="84" t="s">
        <v>54</v>
      </c>
      <c r="E309" s="83"/>
      <c r="F309" s="62"/>
      <c r="G309" s="62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V309" s="17"/>
    </row>
    <row r="310" spans="2:48" ht="26.25" customHeight="1">
      <c r="B310" s="81" t="s">
        <v>55</v>
      </c>
      <c r="C310" s="81"/>
      <c r="D310" s="84" t="s">
        <v>56</v>
      </c>
      <c r="E310" s="83"/>
      <c r="F310" s="62"/>
      <c r="G310" s="62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V310" s="17"/>
    </row>
    <row r="311" spans="2:48" ht="26.25" customHeight="1">
      <c r="B311" s="81" t="s">
        <v>57</v>
      </c>
      <c r="C311" s="81"/>
      <c r="D311" s="84" t="s">
        <v>58</v>
      </c>
      <c r="E311" s="83">
        <v>108000</v>
      </c>
      <c r="F311" s="62"/>
      <c r="G311" s="62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V311" s="17"/>
    </row>
    <row r="312" spans="2:48" ht="26.25" customHeight="1">
      <c r="B312" s="81" t="s">
        <v>59</v>
      </c>
      <c r="C312" s="81"/>
      <c r="D312" s="84" t="s">
        <v>60</v>
      </c>
      <c r="E312" s="83">
        <v>36000</v>
      </c>
      <c r="F312" s="62"/>
      <c r="G312" s="62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V312" s="17"/>
    </row>
    <row r="313" spans="2:48" ht="26.25" customHeight="1">
      <c r="B313" s="81" t="s">
        <v>61</v>
      </c>
      <c r="C313" s="81"/>
      <c r="D313" s="84" t="s">
        <v>62</v>
      </c>
      <c r="E313" s="83"/>
      <c r="F313" s="62"/>
      <c r="G313" s="62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V313" s="17"/>
    </row>
    <row r="314" spans="2:48" ht="26.25" customHeight="1">
      <c r="B314" s="81" t="s">
        <v>63</v>
      </c>
      <c r="C314" s="81"/>
      <c r="D314" s="84" t="s">
        <v>64</v>
      </c>
      <c r="E314" s="83"/>
      <c r="F314" s="62"/>
      <c r="G314" s="62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V314" s="17"/>
    </row>
    <row r="315" spans="2:48" ht="26.25" customHeight="1">
      <c r="B315" s="81" t="s">
        <v>65</v>
      </c>
      <c r="C315" s="81"/>
      <c r="D315" s="84" t="s">
        <v>66</v>
      </c>
      <c r="E315" s="83"/>
      <c r="F315" s="62"/>
      <c r="G315" s="62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V315" s="17"/>
    </row>
    <row r="316" spans="2:48" ht="26.25" customHeight="1">
      <c r="B316" s="81" t="s">
        <v>67</v>
      </c>
      <c r="C316" s="81"/>
      <c r="D316" s="84" t="s">
        <v>68</v>
      </c>
      <c r="E316" s="83"/>
      <c r="F316" s="62"/>
      <c r="G316" s="62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V316" s="17"/>
    </row>
    <row r="317" spans="2:48" ht="26.25" customHeight="1">
      <c r="B317" s="81" t="s">
        <v>69</v>
      </c>
      <c r="C317" s="81"/>
      <c r="D317" s="84" t="s">
        <v>70</v>
      </c>
      <c r="E317" s="83">
        <v>72000</v>
      </c>
      <c r="F317" s="62"/>
      <c r="G317" s="62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V317" s="17"/>
    </row>
    <row r="318" spans="2:48" ht="26.25" customHeight="1">
      <c r="B318" s="81" t="s">
        <v>71</v>
      </c>
      <c r="C318" s="81"/>
      <c r="D318" s="84" t="s">
        <v>72</v>
      </c>
      <c r="E318" s="83">
        <v>216000</v>
      </c>
      <c r="F318" s="62"/>
      <c r="G318" s="62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V318" s="17"/>
    </row>
    <row r="319" spans="2:48" ht="26.25" customHeight="1">
      <c r="B319" s="81" t="s">
        <v>73</v>
      </c>
      <c r="C319" s="81"/>
      <c r="D319" s="84" t="s">
        <v>74</v>
      </c>
      <c r="E319" s="83">
        <v>144000</v>
      </c>
      <c r="F319" s="62"/>
      <c r="G319" s="62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V319" s="17"/>
    </row>
    <row r="320" spans="2:48" ht="26.25" customHeight="1">
      <c r="B320" s="81" t="s">
        <v>75</v>
      </c>
      <c r="C320" s="81"/>
      <c r="D320" s="84" t="s">
        <v>76</v>
      </c>
      <c r="E320" s="83"/>
      <c r="F320" s="62"/>
      <c r="G320" s="62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V320" s="17"/>
    </row>
    <row r="321" spans="2:48" ht="26.25" customHeight="1">
      <c r="B321" s="81" t="s">
        <v>77</v>
      </c>
      <c r="C321" s="81"/>
      <c r="D321" s="84" t="s">
        <v>78</v>
      </c>
      <c r="E321" s="83"/>
      <c r="F321" s="62"/>
      <c r="G321" s="62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V321" s="17"/>
    </row>
    <row r="322" spans="2:48" ht="26.25" customHeight="1">
      <c r="B322" s="81" t="s">
        <v>79</v>
      </c>
      <c r="C322" s="81"/>
      <c r="D322" s="84" t="s">
        <v>80</v>
      </c>
      <c r="E322" s="83">
        <v>108000</v>
      </c>
      <c r="F322" s="62"/>
      <c r="G322" s="62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V322" s="17"/>
    </row>
    <row r="323" spans="2:48" ht="26.25" customHeight="1">
      <c r="B323" s="81" t="s">
        <v>81</v>
      </c>
      <c r="C323" s="81"/>
      <c r="D323" s="84" t="s">
        <v>82</v>
      </c>
      <c r="E323" s="83"/>
      <c r="F323" s="62"/>
      <c r="G323" s="62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V323" s="17"/>
    </row>
    <row r="324" spans="2:48" ht="26.25" customHeight="1">
      <c r="B324" s="81" t="s">
        <v>83</v>
      </c>
      <c r="C324" s="81"/>
      <c r="D324" s="84" t="s">
        <v>84</v>
      </c>
      <c r="E324" s="83">
        <v>108000</v>
      </c>
      <c r="F324" s="62"/>
      <c r="G324" s="62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V324" s="17"/>
    </row>
    <row r="325" spans="2:48" ht="26.25" customHeight="1">
      <c r="B325" s="81" t="s">
        <v>85</v>
      </c>
      <c r="C325" s="81"/>
      <c r="D325" s="84" t="s">
        <v>86</v>
      </c>
      <c r="E325" s="83">
        <v>108000</v>
      </c>
      <c r="F325" s="62"/>
      <c r="G325" s="62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V325" s="17"/>
    </row>
    <row r="326" spans="2:48" ht="26.25" customHeight="1">
      <c r="B326" s="81" t="s">
        <v>87</v>
      </c>
      <c r="C326" s="81"/>
      <c r="D326" s="84" t="s">
        <v>88</v>
      </c>
      <c r="E326" s="83"/>
      <c r="F326" s="62"/>
      <c r="G326" s="62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V326" s="17"/>
    </row>
    <row r="327" spans="2:48" ht="26.25" customHeight="1">
      <c r="B327" s="81" t="s">
        <v>89</v>
      </c>
      <c r="C327" s="81"/>
      <c r="D327" s="84" t="s">
        <v>90</v>
      </c>
      <c r="E327" s="83"/>
      <c r="F327" s="62"/>
      <c r="G327" s="62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V327" s="17"/>
    </row>
    <row r="328" spans="2:48" ht="26.25" customHeight="1">
      <c r="B328" s="81" t="s">
        <v>91</v>
      </c>
      <c r="C328" s="81"/>
      <c r="D328" s="84" t="s">
        <v>92</v>
      </c>
      <c r="E328" s="83">
        <v>36000</v>
      </c>
      <c r="F328" s="62"/>
      <c r="G328" s="62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V328" s="17"/>
    </row>
    <row r="329" spans="2:48" ht="26.25" customHeight="1">
      <c r="B329" s="81" t="s">
        <v>93</v>
      </c>
      <c r="C329" s="81"/>
      <c r="D329" s="84" t="s">
        <v>94</v>
      </c>
      <c r="E329" s="83">
        <v>36000</v>
      </c>
      <c r="F329" s="62"/>
      <c r="G329" s="62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V329" s="17"/>
    </row>
    <row r="330" spans="2:48" ht="26.25" customHeight="1">
      <c r="B330" s="81" t="s">
        <v>95</v>
      </c>
      <c r="C330" s="81"/>
      <c r="D330" s="84" t="s">
        <v>96</v>
      </c>
      <c r="E330" s="83">
        <v>108000</v>
      </c>
      <c r="F330" s="62"/>
      <c r="G330" s="62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V330" s="17"/>
    </row>
    <row r="331" spans="2:48" ht="26.25" customHeight="1">
      <c r="B331" s="81" t="s">
        <v>97</v>
      </c>
      <c r="C331" s="81"/>
      <c r="D331" s="84" t="s">
        <v>98</v>
      </c>
      <c r="E331" s="83"/>
      <c r="F331" s="62"/>
      <c r="G331" s="62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V331" s="17"/>
    </row>
    <row r="332" spans="2:48" ht="26.25" customHeight="1">
      <c r="B332" s="81" t="s">
        <v>99</v>
      </c>
      <c r="C332" s="81"/>
      <c r="D332" s="84" t="s">
        <v>100</v>
      </c>
      <c r="E332" s="83"/>
      <c r="F332" s="62"/>
      <c r="G332" s="62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V332" s="17"/>
    </row>
    <row r="333" spans="2:48" ht="26.25" customHeight="1">
      <c r="B333" s="81" t="s">
        <v>101</v>
      </c>
      <c r="C333" s="81"/>
      <c r="D333" s="84" t="s">
        <v>102</v>
      </c>
      <c r="E333" s="83">
        <v>108000</v>
      </c>
      <c r="F333" s="62"/>
      <c r="G333" s="62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V333" s="17"/>
    </row>
    <row r="334" spans="2:48" ht="26.25" customHeight="1">
      <c r="B334" s="81" t="s">
        <v>103</v>
      </c>
      <c r="C334" s="81"/>
      <c r="D334" s="84" t="s">
        <v>104</v>
      </c>
      <c r="E334" s="83">
        <v>324000</v>
      </c>
      <c r="F334" s="62"/>
      <c r="G334" s="62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V334" s="17"/>
    </row>
    <row r="335" spans="2:48" ht="26.25" customHeight="1">
      <c r="B335" s="81" t="s">
        <v>105</v>
      </c>
      <c r="C335" s="81"/>
      <c r="D335" s="84" t="s">
        <v>106</v>
      </c>
      <c r="E335" s="83">
        <v>252000</v>
      </c>
      <c r="F335" s="62"/>
      <c r="G335" s="62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V335" s="17"/>
    </row>
    <row r="336" spans="2:48" ht="26.25" customHeight="1">
      <c r="B336" s="81" t="s">
        <v>107</v>
      </c>
      <c r="C336" s="81"/>
      <c r="D336" s="84" t="s">
        <v>108</v>
      </c>
      <c r="E336" s="83">
        <v>396000</v>
      </c>
      <c r="F336" s="62"/>
      <c r="G336" s="62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V336" s="17"/>
    </row>
    <row r="337" spans="2:48" ht="26.25" customHeight="1">
      <c r="B337" s="81" t="s">
        <v>109</v>
      </c>
      <c r="C337" s="81"/>
      <c r="D337" s="84" t="s">
        <v>110</v>
      </c>
      <c r="E337" s="83"/>
      <c r="F337" s="62"/>
      <c r="G337" s="62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V337" s="17"/>
    </row>
    <row r="338" spans="2:48" ht="26.25" customHeight="1">
      <c r="B338" s="81" t="s">
        <v>111</v>
      </c>
      <c r="C338" s="81"/>
      <c r="D338" s="84" t="s">
        <v>112</v>
      </c>
      <c r="E338" s="83"/>
      <c r="F338" s="62"/>
      <c r="G338" s="62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V338" s="17"/>
    </row>
    <row r="339" spans="2:48" ht="26.25" customHeight="1">
      <c r="B339" s="81" t="s">
        <v>113</v>
      </c>
      <c r="C339" s="81"/>
      <c r="D339" s="84" t="s">
        <v>114</v>
      </c>
      <c r="E339" s="83">
        <v>144000</v>
      </c>
      <c r="F339" s="62"/>
      <c r="G339" s="62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V339" s="17"/>
    </row>
    <row r="340" spans="2:48" ht="26.25" customHeight="1">
      <c r="B340" s="81" t="s">
        <v>115</v>
      </c>
      <c r="C340" s="81"/>
      <c r="D340" s="84" t="s">
        <v>116</v>
      </c>
      <c r="E340" s="83">
        <v>72000</v>
      </c>
      <c r="F340" s="62"/>
      <c r="G340" s="62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V340" s="17"/>
    </row>
    <row r="341" spans="2:48" ht="26.25" customHeight="1">
      <c r="B341" s="81" t="s">
        <v>117</v>
      </c>
      <c r="C341" s="81"/>
      <c r="D341" s="84" t="s">
        <v>118</v>
      </c>
      <c r="E341" s="83"/>
      <c r="F341" s="62"/>
      <c r="G341" s="62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V341" s="17"/>
    </row>
    <row r="342" spans="2:48" ht="26.25" customHeight="1">
      <c r="B342" s="81" t="s">
        <v>119</v>
      </c>
      <c r="C342" s="81"/>
      <c r="D342" s="84" t="s">
        <v>120</v>
      </c>
      <c r="E342" s="83">
        <v>36000</v>
      </c>
      <c r="F342" s="62"/>
      <c r="G342" s="62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V342" s="17"/>
    </row>
    <row r="343" spans="2:48" ht="26.25" customHeight="1">
      <c r="B343" s="81" t="s">
        <v>121</v>
      </c>
      <c r="C343" s="81"/>
      <c r="D343" s="84" t="s">
        <v>122</v>
      </c>
      <c r="E343" s="83">
        <v>180000</v>
      </c>
      <c r="F343" s="62"/>
      <c r="G343" s="62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V343" s="17"/>
    </row>
    <row r="344" spans="2:48" ht="26.25" customHeight="1">
      <c r="B344" s="81" t="s">
        <v>123</v>
      </c>
      <c r="C344" s="81"/>
      <c r="D344" s="84" t="s">
        <v>124</v>
      </c>
      <c r="E344" s="83">
        <v>216000</v>
      </c>
      <c r="F344" s="62"/>
      <c r="G344" s="62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V344" s="17"/>
    </row>
    <row r="345" spans="2:48" ht="26.25" customHeight="1">
      <c r="B345" s="81" t="s">
        <v>125</v>
      </c>
      <c r="C345" s="81"/>
      <c r="D345" s="84" t="s">
        <v>126</v>
      </c>
      <c r="E345" s="83">
        <v>252000</v>
      </c>
      <c r="F345" s="62"/>
      <c r="G345" s="62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V345" s="17"/>
    </row>
    <row r="346" spans="2:48" ht="26.25" customHeight="1">
      <c r="B346" s="81" t="s">
        <v>127</v>
      </c>
      <c r="C346" s="81"/>
      <c r="D346" s="84" t="s">
        <v>128</v>
      </c>
      <c r="E346" s="83">
        <v>108000</v>
      </c>
      <c r="F346" s="62"/>
      <c r="G346" s="62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V346" s="17"/>
    </row>
    <row r="347" spans="2:48" ht="26.25" customHeight="1">
      <c r="B347" s="81" t="s">
        <v>129</v>
      </c>
      <c r="C347" s="81"/>
      <c r="D347" s="84" t="s">
        <v>130</v>
      </c>
      <c r="E347" s="83">
        <v>72000</v>
      </c>
      <c r="F347" s="62"/>
      <c r="G347" s="62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V347" s="17"/>
    </row>
    <row r="348" spans="2:48" ht="26.25" customHeight="1">
      <c r="B348" s="81" t="s">
        <v>131</v>
      </c>
      <c r="C348" s="81"/>
      <c r="D348" s="84" t="s">
        <v>132</v>
      </c>
      <c r="E348" s="83">
        <v>180000</v>
      </c>
      <c r="F348" s="62"/>
      <c r="G348" s="62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V348" s="17"/>
    </row>
    <row r="349" spans="2:48" ht="26.25" customHeight="1">
      <c r="B349" s="81" t="s">
        <v>133</v>
      </c>
      <c r="C349" s="81"/>
      <c r="D349" s="84" t="s">
        <v>134</v>
      </c>
      <c r="E349" s="83">
        <v>36000</v>
      </c>
      <c r="F349" s="62"/>
      <c r="G349" s="62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V349" s="17"/>
    </row>
    <row r="350" spans="2:48" ht="26.25" customHeight="1">
      <c r="B350" s="81" t="s">
        <v>135</v>
      </c>
      <c r="C350" s="81"/>
      <c r="D350" s="84" t="s">
        <v>136</v>
      </c>
      <c r="E350" s="83"/>
      <c r="F350" s="62"/>
      <c r="G350" s="62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V350" s="17"/>
    </row>
    <row r="351" spans="2:48" ht="26.25" customHeight="1">
      <c r="B351" s="81" t="s">
        <v>137</v>
      </c>
      <c r="C351" s="81"/>
      <c r="D351" s="84" t="s">
        <v>138</v>
      </c>
      <c r="E351" s="83">
        <v>288000</v>
      </c>
      <c r="F351" s="62"/>
      <c r="G351" s="62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V351" s="17"/>
    </row>
    <row r="352" spans="2:48" ht="26.25" customHeight="1">
      <c r="B352" s="81" t="s">
        <v>139</v>
      </c>
      <c r="C352" s="81"/>
      <c r="D352" s="84" t="s">
        <v>140</v>
      </c>
      <c r="E352" s="83">
        <v>108000</v>
      </c>
      <c r="F352" s="62"/>
      <c r="G352" s="62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V352" s="17"/>
    </row>
    <row r="353" spans="2:48" ht="26.25" customHeight="1">
      <c r="B353" s="81" t="s">
        <v>141</v>
      </c>
      <c r="C353" s="81"/>
      <c r="D353" s="84" t="s">
        <v>142</v>
      </c>
      <c r="E353" s="83"/>
      <c r="F353" s="62"/>
      <c r="G353" s="62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V353" s="17"/>
    </row>
    <row r="354" spans="2:48" ht="26.25" customHeight="1">
      <c r="B354" s="81" t="s">
        <v>143</v>
      </c>
      <c r="C354" s="81"/>
      <c r="D354" s="84" t="s">
        <v>144</v>
      </c>
      <c r="E354" s="83">
        <v>108000</v>
      </c>
      <c r="F354" s="62"/>
      <c r="G354" s="62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V354" s="17"/>
    </row>
    <row r="355" spans="2:48" ht="26.25" customHeight="1">
      <c r="B355" s="81" t="s">
        <v>145</v>
      </c>
      <c r="C355" s="81"/>
      <c r="D355" s="84" t="s">
        <v>146</v>
      </c>
      <c r="E355" s="83">
        <v>36000</v>
      </c>
      <c r="F355" s="62"/>
      <c r="G355" s="62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V355" s="17"/>
    </row>
    <row r="356" spans="2:48" ht="26.25" customHeight="1">
      <c r="B356" s="81" t="s">
        <v>147</v>
      </c>
      <c r="C356" s="81"/>
      <c r="D356" s="84" t="s">
        <v>148</v>
      </c>
      <c r="E356" s="83"/>
      <c r="F356" s="62"/>
      <c r="G356" s="62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V356" s="17"/>
    </row>
    <row r="357" spans="2:48" ht="26.25" customHeight="1">
      <c r="B357" s="81" t="s">
        <v>149</v>
      </c>
      <c r="C357" s="81"/>
      <c r="D357" s="84" t="s">
        <v>150</v>
      </c>
      <c r="E357" s="83">
        <v>72000</v>
      </c>
      <c r="F357" s="62"/>
      <c r="G357" s="62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V357" s="17"/>
    </row>
    <row r="358" spans="2:48" ht="26.25" customHeight="1">
      <c r="B358" s="81" t="s">
        <v>151</v>
      </c>
      <c r="C358" s="81"/>
      <c r="D358" s="84" t="s">
        <v>152</v>
      </c>
      <c r="E358" s="83">
        <v>36000</v>
      </c>
      <c r="F358" s="62"/>
      <c r="G358" s="62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V358" s="17"/>
    </row>
    <row r="359" spans="2:48" ht="26.25" customHeight="1">
      <c r="B359" s="81" t="s">
        <v>153</v>
      </c>
      <c r="C359" s="81"/>
      <c r="D359" s="84" t="s">
        <v>154</v>
      </c>
      <c r="E359" s="83">
        <v>108000</v>
      </c>
      <c r="F359" s="62"/>
      <c r="G359" s="62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V359" s="17"/>
    </row>
    <row r="360" spans="2:48" ht="26.25" customHeight="1">
      <c r="B360" s="81" t="s">
        <v>155</v>
      </c>
      <c r="C360" s="81"/>
      <c r="D360" s="84" t="s">
        <v>156</v>
      </c>
      <c r="E360" s="83">
        <v>36000</v>
      </c>
      <c r="F360" s="62"/>
      <c r="G360" s="62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V360" s="17"/>
    </row>
    <row r="361" spans="2:48" ht="26.25" customHeight="1">
      <c r="B361" s="81" t="s">
        <v>157</v>
      </c>
      <c r="C361" s="81"/>
      <c r="D361" s="84" t="s">
        <v>158</v>
      </c>
      <c r="E361" s="83">
        <v>396000</v>
      </c>
      <c r="F361" s="62"/>
      <c r="G361" s="62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V361" s="17"/>
    </row>
    <row r="362" spans="2:48" ht="26.25" customHeight="1">
      <c r="B362" s="81" t="s">
        <v>159</v>
      </c>
      <c r="C362" s="81"/>
      <c r="D362" s="84" t="s">
        <v>160</v>
      </c>
      <c r="E362" s="83"/>
      <c r="F362" s="62"/>
      <c r="G362" s="62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V362" s="17"/>
    </row>
    <row r="363" spans="2:48" ht="26.25" customHeight="1">
      <c r="B363" s="81" t="s">
        <v>161</v>
      </c>
      <c r="C363" s="81"/>
      <c r="D363" s="84" t="s">
        <v>162</v>
      </c>
      <c r="E363" s="83">
        <v>144000</v>
      </c>
      <c r="F363" s="62"/>
      <c r="G363" s="62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V363" s="17"/>
    </row>
    <row r="364" spans="2:48" ht="26.25" customHeight="1">
      <c r="B364" s="81" t="s">
        <v>163</v>
      </c>
      <c r="C364" s="81"/>
      <c r="D364" s="84" t="s">
        <v>164</v>
      </c>
      <c r="E364" s="83">
        <v>36000</v>
      </c>
      <c r="F364" s="62"/>
      <c r="G364" s="62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V364" s="17"/>
    </row>
    <row r="365" spans="2:48" ht="26.25" customHeight="1">
      <c r="B365" s="81" t="s">
        <v>165</v>
      </c>
      <c r="C365" s="81"/>
      <c r="D365" s="84" t="s">
        <v>166</v>
      </c>
      <c r="E365" s="83">
        <v>144000</v>
      </c>
      <c r="F365" s="62"/>
      <c r="G365" s="62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V365" s="17"/>
    </row>
    <row r="366" spans="2:48" s="104" customFormat="1" ht="78.75" customHeight="1">
      <c r="B366" s="98"/>
      <c r="C366" s="99"/>
      <c r="D366" s="78" t="s">
        <v>168</v>
      </c>
      <c r="E366" s="80">
        <f>SUM(E367)</f>
        <v>1080000</v>
      </c>
      <c r="F366" s="101"/>
      <c r="G366" s="101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V366" s="107"/>
    </row>
    <row r="367" spans="2:48" s="104" customFormat="1" ht="41.25" customHeight="1">
      <c r="B367" s="114" t="s">
        <v>41</v>
      </c>
      <c r="C367" s="114"/>
      <c r="D367" s="115" t="s">
        <v>42</v>
      </c>
      <c r="E367" s="80">
        <f>SUM(E368:E429)</f>
        <v>1080000</v>
      </c>
      <c r="F367" s="101"/>
      <c r="G367" s="101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V367" s="107"/>
    </row>
    <row r="368" spans="2:48" ht="26.25" customHeight="1">
      <c r="B368" s="81" t="s">
        <v>43</v>
      </c>
      <c r="C368" s="81"/>
      <c r="D368" s="84" t="s">
        <v>44</v>
      </c>
      <c r="E368" s="83"/>
      <c r="F368" s="62"/>
      <c r="G368" s="62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V368" s="17"/>
    </row>
    <row r="369" spans="2:48" ht="26.25" customHeight="1">
      <c r="B369" s="81" t="s">
        <v>45</v>
      </c>
      <c r="C369" s="81"/>
      <c r="D369" s="84" t="s">
        <v>46</v>
      </c>
      <c r="E369" s="83">
        <v>12000</v>
      </c>
      <c r="F369" s="62"/>
      <c r="G369" s="62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V369" s="17"/>
    </row>
    <row r="370" spans="2:48" ht="26.25" customHeight="1">
      <c r="B370" s="81" t="s">
        <v>47</v>
      </c>
      <c r="C370" s="81"/>
      <c r="D370" s="84" t="s">
        <v>48</v>
      </c>
      <c r="E370" s="83">
        <v>12000</v>
      </c>
      <c r="F370" s="62"/>
      <c r="G370" s="62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V370" s="17"/>
    </row>
    <row r="371" spans="2:48" ht="26.25" customHeight="1">
      <c r="B371" s="81" t="s">
        <v>49</v>
      </c>
      <c r="C371" s="81"/>
      <c r="D371" s="84" t="s">
        <v>50</v>
      </c>
      <c r="E371" s="83">
        <v>12000</v>
      </c>
      <c r="F371" s="62"/>
      <c r="G371" s="62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V371" s="17"/>
    </row>
    <row r="372" spans="2:48" ht="26.25" customHeight="1">
      <c r="B372" s="81" t="s">
        <v>51</v>
      </c>
      <c r="C372" s="81"/>
      <c r="D372" s="84" t="s">
        <v>52</v>
      </c>
      <c r="E372" s="83">
        <v>18000</v>
      </c>
      <c r="F372" s="62"/>
      <c r="G372" s="62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V372" s="17"/>
    </row>
    <row r="373" spans="2:48" ht="26.25" customHeight="1">
      <c r="B373" s="81" t="s">
        <v>53</v>
      </c>
      <c r="C373" s="81"/>
      <c r="D373" s="84" t="s">
        <v>54</v>
      </c>
      <c r="E373" s="83"/>
      <c r="F373" s="62"/>
      <c r="G373" s="62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V373" s="17"/>
    </row>
    <row r="374" spans="2:48" ht="26.25" customHeight="1">
      <c r="B374" s="81" t="s">
        <v>55</v>
      </c>
      <c r="C374" s="81"/>
      <c r="D374" s="84" t="s">
        <v>56</v>
      </c>
      <c r="E374" s="83"/>
      <c r="F374" s="62"/>
      <c r="G374" s="62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V374" s="17"/>
    </row>
    <row r="375" spans="2:48" ht="26.25" customHeight="1">
      <c r="B375" s="81" t="s">
        <v>57</v>
      </c>
      <c r="C375" s="81"/>
      <c r="D375" s="84" t="s">
        <v>58</v>
      </c>
      <c r="E375" s="83"/>
      <c r="F375" s="62"/>
      <c r="G375" s="62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V375" s="17"/>
    </row>
    <row r="376" spans="2:48" ht="26.25" customHeight="1">
      <c r="B376" s="81" t="s">
        <v>59</v>
      </c>
      <c r="C376" s="81"/>
      <c r="D376" s="84" t="s">
        <v>60</v>
      </c>
      <c r="E376" s="83"/>
      <c r="F376" s="62"/>
      <c r="G376" s="62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V376" s="17"/>
    </row>
    <row r="377" spans="2:48" ht="26.25" customHeight="1">
      <c r="B377" s="81" t="s">
        <v>61</v>
      </c>
      <c r="C377" s="81"/>
      <c r="D377" s="84" t="s">
        <v>62</v>
      </c>
      <c r="E377" s="83"/>
      <c r="F377" s="62"/>
      <c r="G377" s="62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V377" s="17"/>
    </row>
    <row r="378" spans="2:48" ht="26.25" customHeight="1">
      <c r="B378" s="81" t="s">
        <v>63</v>
      </c>
      <c r="C378" s="81"/>
      <c r="D378" s="84" t="s">
        <v>64</v>
      </c>
      <c r="E378" s="83"/>
      <c r="F378" s="62"/>
      <c r="G378" s="62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V378" s="17"/>
    </row>
    <row r="379" spans="2:48" ht="26.25" customHeight="1">
      <c r="B379" s="81" t="s">
        <v>65</v>
      </c>
      <c r="C379" s="81"/>
      <c r="D379" s="84" t="s">
        <v>66</v>
      </c>
      <c r="E379" s="83">
        <v>6000</v>
      </c>
      <c r="F379" s="62"/>
      <c r="G379" s="62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V379" s="17"/>
    </row>
    <row r="380" spans="2:48" ht="26.25" customHeight="1">
      <c r="B380" s="81" t="s">
        <v>67</v>
      </c>
      <c r="C380" s="81"/>
      <c r="D380" s="84" t="s">
        <v>68</v>
      </c>
      <c r="E380" s="83">
        <v>6000</v>
      </c>
      <c r="F380" s="62"/>
      <c r="G380" s="62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V380" s="17"/>
    </row>
    <row r="381" spans="2:48" ht="26.25" customHeight="1">
      <c r="B381" s="81" t="s">
        <v>69</v>
      </c>
      <c r="C381" s="81"/>
      <c r="D381" s="84" t="s">
        <v>70</v>
      </c>
      <c r="E381" s="83"/>
      <c r="F381" s="62"/>
      <c r="G381" s="62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V381" s="17"/>
    </row>
    <row r="382" spans="2:48" ht="26.25" customHeight="1">
      <c r="B382" s="81" t="s">
        <v>71</v>
      </c>
      <c r="C382" s="81"/>
      <c r="D382" s="84" t="s">
        <v>72</v>
      </c>
      <c r="E382" s="83">
        <v>24000</v>
      </c>
      <c r="F382" s="62"/>
      <c r="G382" s="62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V382" s="17"/>
    </row>
    <row r="383" spans="2:48" ht="26.25" customHeight="1">
      <c r="B383" s="81" t="s">
        <v>73</v>
      </c>
      <c r="C383" s="81"/>
      <c r="D383" s="84" t="s">
        <v>74</v>
      </c>
      <c r="E383" s="83"/>
      <c r="F383" s="62"/>
      <c r="G383" s="62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V383" s="17"/>
    </row>
    <row r="384" spans="2:48" ht="26.25" customHeight="1">
      <c r="B384" s="81" t="s">
        <v>75</v>
      </c>
      <c r="C384" s="81"/>
      <c r="D384" s="84" t="s">
        <v>76</v>
      </c>
      <c r="E384" s="83"/>
      <c r="F384" s="62"/>
      <c r="G384" s="62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V384" s="17"/>
    </row>
    <row r="385" spans="2:48" ht="26.25" customHeight="1">
      <c r="B385" s="81" t="s">
        <v>77</v>
      </c>
      <c r="C385" s="81"/>
      <c r="D385" s="84" t="s">
        <v>78</v>
      </c>
      <c r="E385" s="83">
        <v>30000</v>
      </c>
      <c r="F385" s="62"/>
      <c r="G385" s="62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V385" s="17"/>
    </row>
    <row r="386" spans="2:48" ht="26.25" customHeight="1">
      <c r="B386" s="81" t="s">
        <v>79</v>
      </c>
      <c r="C386" s="81"/>
      <c r="D386" s="84" t="s">
        <v>80</v>
      </c>
      <c r="E386" s="83"/>
      <c r="F386" s="62"/>
      <c r="G386" s="62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V386" s="17"/>
    </row>
    <row r="387" spans="2:48" ht="26.25" customHeight="1">
      <c r="B387" s="81" t="s">
        <v>81</v>
      </c>
      <c r="C387" s="81"/>
      <c r="D387" s="84" t="s">
        <v>82</v>
      </c>
      <c r="E387" s="83"/>
      <c r="F387" s="62"/>
      <c r="G387" s="62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V387" s="17"/>
    </row>
    <row r="388" spans="2:48" ht="26.25" customHeight="1">
      <c r="B388" s="81" t="s">
        <v>83</v>
      </c>
      <c r="C388" s="81"/>
      <c r="D388" s="84" t="s">
        <v>84</v>
      </c>
      <c r="E388" s="83">
        <v>24000</v>
      </c>
      <c r="F388" s="62"/>
      <c r="G388" s="62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V388" s="17"/>
    </row>
    <row r="389" spans="2:48" ht="26.25" customHeight="1">
      <c r="B389" s="81" t="s">
        <v>85</v>
      </c>
      <c r="C389" s="81"/>
      <c r="D389" s="84" t="s">
        <v>86</v>
      </c>
      <c r="E389" s="83">
        <v>6000</v>
      </c>
      <c r="F389" s="62"/>
      <c r="G389" s="62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V389" s="17"/>
    </row>
    <row r="390" spans="2:48" ht="26.25" customHeight="1">
      <c r="B390" s="81" t="s">
        <v>87</v>
      </c>
      <c r="C390" s="81"/>
      <c r="D390" s="84" t="s">
        <v>88</v>
      </c>
      <c r="E390" s="83"/>
      <c r="F390" s="62"/>
      <c r="G390" s="62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V390" s="17"/>
    </row>
    <row r="391" spans="2:48" ht="26.25" customHeight="1">
      <c r="B391" s="81" t="s">
        <v>89</v>
      </c>
      <c r="C391" s="81"/>
      <c r="D391" s="84" t="s">
        <v>90</v>
      </c>
      <c r="E391" s="83"/>
      <c r="F391" s="62"/>
      <c r="G391" s="62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V391" s="17"/>
    </row>
    <row r="392" spans="2:48" ht="26.25" customHeight="1">
      <c r="B392" s="81" t="s">
        <v>91</v>
      </c>
      <c r="C392" s="81"/>
      <c r="D392" s="84" t="s">
        <v>92</v>
      </c>
      <c r="E392" s="83"/>
      <c r="F392" s="62"/>
      <c r="G392" s="62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V392" s="17"/>
    </row>
    <row r="393" spans="2:48" ht="26.25" customHeight="1">
      <c r="B393" s="81" t="s">
        <v>93</v>
      </c>
      <c r="C393" s="81"/>
      <c r="D393" s="84" t="s">
        <v>94</v>
      </c>
      <c r="E393" s="83"/>
      <c r="F393" s="62"/>
      <c r="G393" s="62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V393" s="17"/>
    </row>
    <row r="394" spans="2:48" ht="26.25" customHeight="1">
      <c r="B394" s="81" t="s">
        <v>95</v>
      </c>
      <c r="C394" s="81"/>
      <c r="D394" s="84" t="s">
        <v>96</v>
      </c>
      <c r="E394" s="83"/>
      <c r="F394" s="62"/>
      <c r="G394" s="62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V394" s="17"/>
    </row>
    <row r="395" spans="2:48" ht="26.25" customHeight="1">
      <c r="B395" s="81" t="s">
        <v>97</v>
      </c>
      <c r="C395" s="81"/>
      <c r="D395" s="84" t="s">
        <v>98</v>
      </c>
      <c r="E395" s="83">
        <v>6000</v>
      </c>
      <c r="F395" s="62"/>
      <c r="G395" s="62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V395" s="17"/>
    </row>
    <row r="396" spans="2:48" ht="26.25" customHeight="1">
      <c r="B396" s="81" t="s">
        <v>99</v>
      </c>
      <c r="C396" s="81"/>
      <c r="D396" s="84" t="s">
        <v>100</v>
      </c>
      <c r="E396" s="83">
        <v>24000</v>
      </c>
      <c r="F396" s="62"/>
      <c r="G396" s="62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V396" s="17"/>
    </row>
    <row r="397" spans="2:48" ht="26.25" customHeight="1">
      <c r="B397" s="81" t="s">
        <v>101</v>
      </c>
      <c r="C397" s="81"/>
      <c r="D397" s="84" t="s">
        <v>102</v>
      </c>
      <c r="E397" s="83">
        <v>72000</v>
      </c>
      <c r="F397" s="62"/>
      <c r="G397" s="62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V397" s="17"/>
    </row>
    <row r="398" spans="2:48" ht="26.25" customHeight="1">
      <c r="B398" s="81" t="s">
        <v>103</v>
      </c>
      <c r="C398" s="81"/>
      <c r="D398" s="84" t="s">
        <v>104</v>
      </c>
      <c r="E398" s="83">
        <v>66000</v>
      </c>
      <c r="F398" s="62"/>
      <c r="G398" s="62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V398" s="17"/>
    </row>
    <row r="399" spans="2:48" ht="26.25" customHeight="1">
      <c r="B399" s="81" t="s">
        <v>105</v>
      </c>
      <c r="C399" s="81"/>
      <c r="D399" s="84" t="s">
        <v>106</v>
      </c>
      <c r="E399" s="83">
        <v>18000</v>
      </c>
      <c r="F399" s="62"/>
      <c r="G399" s="62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V399" s="17"/>
    </row>
    <row r="400" spans="2:48" ht="26.25" customHeight="1">
      <c r="B400" s="81" t="s">
        <v>107</v>
      </c>
      <c r="C400" s="81"/>
      <c r="D400" s="84" t="s">
        <v>108</v>
      </c>
      <c r="E400" s="83">
        <v>270000</v>
      </c>
      <c r="F400" s="62"/>
      <c r="G400" s="62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V400" s="17"/>
    </row>
    <row r="401" spans="2:48" ht="26.25" customHeight="1">
      <c r="B401" s="81" t="s">
        <v>109</v>
      </c>
      <c r="C401" s="81"/>
      <c r="D401" s="84" t="s">
        <v>110</v>
      </c>
      <c r="E401" s="83">
        <v>6000</v>
      </c>
      <c r="F401" s="62"/>
      <c r="G401" s="62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V401" s="17"/>
    </row>
    <row r="402" spans="2:48" ht="26.25" customHeight="1">
      <c r="B402" s="81" t="s">
        <v>111</v>
      </c>
      <c r="C402" s="81"/>
      <c r="D402" s="84" t="s">
        <v>112</v>
      </c>
      <c r="E402" s="83">
        <v>12000</v>
      </c>
      <c r="F402" s="62"/>
      <c r="G402" s="62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V402" s="17"/>
    </row>
    <row r="403" spans="2:48" ht="26.25" customHeight="1">
      <c r="B403" s="81" t="s">
        <v>113</v>
      </c>
      <c r="C403" s="81"/>
      <c r="D403" s="84" t="s">
        <v>114</v>
      </c>
      <c r="E403" s="83"/>
      <c r="F403" s="62"/>
      <c r="G403" s="62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V403" s="17"/>
    </row>
    <row r="404" spans="2:48" ht="26.25" customHeight="1">
      <c r="B404" s="81" t="s">
        <v>115</v>
      </c>
      <c r="C404" s="81"/>
      <c r="D404" s="84" t="s">
        <v>116</v>
      </c>
      <c r="E404" s="83">
        <v>18000</v>
      </c>
      <c r="F404" s="62"/>
      <c r="G404" s="62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V404" s="17"/>
    </row>
    <row r="405" spans="2:48" ht="26.25" customHeight="1">
      <c r="B405" s="81" t="s">
        <v>117</v>
      </c>
      <c r="C405" s="81"/>
      <c r="D405" s="84" t="s">
        <v>118</v>
      </c>
      <c r="E405" s="83"/>
      <c r="F405" s="62"/>
      <c r="G405" s="62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V405" s="17"/>
    </row>
    <row r="406" spans="2:48" ht="26.25" customHeight="1">
      <c r="B406" s="81" t="s">
        <v>119</v>
      </c>
      <c r="C406" s="81"/>
      <c r="D406" s="84" t="s">
        <v>120</v>
      </c>
      <c r="E406" s="83">
        <v>36000</v>
      </c>
      <c r="F406" s="62"/>
      <c r="G406" s="62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V406" s="17"/>
    </row>
    <row r="407" spans="2:48" ht="26.25" customHeight="1">
      <c r="B407" s="81" t="s">
        <v>121</v>
      </c>
      <c r="C407" s="81"/>
      <c r="D407" s="84" t="s">
        <v>122</v>
      </c>
      <c r="E407" s="83">
        <v>18000</v>
      </c>
      <c r="F407" s="62"/>
      <c r="G407" s="62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V407" s="17"/>
    </row>
    <row r="408" spans="2:48" ht="26.25" customHeight="1">
      <c r="B408" s="81" t="s">
        <v>123</v>
      </c>
      <c r="C408" s="81"/>
      <c r="D408" s="84" t="s">
        <v>124</v>
      </c>
      <c r="E408" s="83">
        <v>60000</v>
      </c>
      <c r="F408" s="62"/>
      <c r="G408" s="62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V408" s="17"/>
    </row>
    <row r="409" spans="2:48" ht="26.25" customHeight="1">
      <c r="B409" s="81" t="s">
        <v>125</v>
      </c>
      <c r="C409" s="81"/>
      <c r="D409" s="84" t="s">
        <v>126</v>
      </c>
      <c r="E409" s="83">
        <v>24000</v>
      </c>
      <c r="F409" s="62"/>
      <c r="G409" s="62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V409" s="17"/>
    </row>
    <row r="410" spans="2:48" ht="26.25" customHeight="1">
      <c r="B410" s="81" t="s">
        <v>127</v>
      </c>
      <c r="C410" s="81"/>
      <c r="D410" s="84" t="s">
        <v>128</v>
      </c>
      <c r="E410" s="83"/>
      <c r="F410" s="62"/>
      <c r="G410" s="62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V410" s="17"/>
    </row>
    <row r="411" spans="2:48" ht="26.25" customHeight="1">
      <c r="B411" s="81" t="s">
        <v>129</v>
      </c>
      <c r="C411" s="81"/>
      <c r="D411" s="84" t="s">
        <v>130</v>
      </c>
      <c r="E411" s="83">
        <v>18000</v>
      </c>
      <c r="F411" s="62"/>
      <c r="G411" s="62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V411" s="17"/>
    </row>
    <row r="412" spans="2:48" ht="26.25" customHeight="1">
      <c r="B412" s="81" t="s">
        <v>131</v>
      </c>
      <c r="C412" s="81"/>
      <c r="D412" s="84" t="s">
        <v>132</v>
      </c>
      <c r="E412" s="83">
        <v>42000</v>
      </c>
      <c r="F412" s="62"/>
      <c r="G412" s="62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V412" s="17"/>
    </row>
    <row r="413" spans="2:48" ht="26.25" customHeight="1">
      <c r="B413" s="81" t="s">
        <v>133</v>
      </c>
      <c r="C413" s="81"/>
      <c r="D413" s="84" t="s">
        <v>134</v>
      </c>
      <c r="E413" s="83"/>
      <c r="F413" s="62"/>
      <c r="G413" s="62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V413" s="17"/>
    </row>
    <row r="414" spans="2:48" ht="26.25" customHeight="1">
      <c r="B414" s="81" t="s">
        <v>135</v>
      </c>
      <c r="C414" s="81"/>
      <c r="D414" s="84" t="s">
        <v>136</v>
      </c>
      <c r="E414" s="83"/>
      <c r="F414" s="62"/>
      <c r="G414" s="62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V414" s="17"/>
    </row>
    <row r="415" spans="2:48" ht="26.25" customHeight="1">
      <c r="B415" s="81" t="s">
        <v>137</v>
      </c>
      <c r="C415" s="81"/>
      <c r="D415" s="84" t="s">
        <v>138</v>
      </c>
      <c r="E415" s="83">
        <v>24000</v>
      </c>
      <c r="F415" s="62"/>
      <c r="G415" s="62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V415" s="17"/>
    </row>
    <row r="416" spans="2:48" ht="26.25" customHeight="1">
      <c r="B416" s="81" t="s">
        <v>139</v>
      </c>
      <c r="C416" s="81"/>
      <c r="D416" s="84" t="s">
        <v>140</v>
      </c>
      <c r="E416" s="83">
        <v>12000</v>
      </c>
      <c r="F416" s="62"/>
      <c r="G416" s="62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V416" s="17"/>
    </row>
    <row r="417" spans="2:48" ht="26.25" customHeight="1">
      <c r="B417" s="81" t="s">
        <v>141</v>
      </c>
      <c r="C417" s="81"/>
      <c r="D417" s="84" t="s">
        <v>142</v>
      </c>
      <c r="E417" s="83"/>
      <c r="F417" s="62"/>
      <c r="G417" s="62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V417" s="17"/>
    </row>
    <row r="418" spans="2:48" ht="26.25" customHeight="1">
      <c r="B418" s="81" t="s">
        <v>143</v>
      </c>
      <c r="C418" s="81"/>
      <c r="D418" s="84" t="s">
        <v>144</v>
      </c>
      <c r="E418" s="83">
        <v>30000</v>
      </c>
      <c r="F418" s="62"/>
      <c r="G418" s="62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V418" s="17"/>
    </row>
    <row r="419" spans="2:48" ht="26.25" customHeight="1">
      <c r="B419" s="81" t="s">
        <v>145</v>
      </c>
      <c r="C419" s="81"/>
      <c r="D419" s="84" t="s">
        <v>146</v>
      </c>
      <c r="E419" s="83">
        <v>12000</v>
      </c>
      <c r="F419" s="62"/>
      <c r="G419" s="62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V419" s="17"/>
    </row>
    <row r="420" spans="2:48" ht="26.25" customHeight="1">
      <c r="B420" s="81" t="s">
        <v>147</v>
      </c>
      <c r="C420" s="81"/>
      <c r="D420" s="84" t="s">
        <v>148</v>
      </c>
      <c r="E420" s="83">
        <v>24000</v>
      </c>
      <c r="F420" s="62"/>
      <c r="G420" s="62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V420" s="17"/>
    </row>
    <row r="421" spans="2:48" ht="26.25" customHeight="1">
      <c r="B421" s="81" t="s">
        <v>149</v>
      </c>
      <c r="C421" s="81"/>
      <c r="D421" s="84" t="s">
        <v>150</v>
      </c>
      <c r="E421" s="83"/>
      <c r="F421" s="62"/>
      <c r="G421" s="62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V421" s="17"/>
    </row>
    <row r="422" spans="2:48" ht="26.25" customHeight="1">
      <c r="B422" s="81" t="s">
        <v>151</v>
      </c>
      <c r="C422" s="81"/>
      <c r="D422" s="84" t="s">
        <v>152</v>
      </c>
      <c r="E422" s="83"/>
      <c r="F422" s="62"/>
      <c r="G422" s="62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V422" s="17"/>
    </row>
    <row r="423" spans="2:48" ht="26.25" customHeight="1">
      <c r="B423" s="81" t="s">
        <v>153</v>
      </c>
      <c r="C423" s="81"/>
      <c r="D423" s="84" t="s">
        <v>154</v>
      </c>
      <c r="E423" s="83">
        <v>30000</v>
      </c>
      <c r="F423" s="62"/>
      <c r="G423" s="62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V423" s="17"/>
    </row>
    <row r="424" spans="2:48" ht="26.25" customHeight="1">
      <c r="B424" s="81" t="s">
        <v>155</v>
      </c>
      <c r="C424" s="81"/>
      <c r="D424" s="84" t="s">
        <v>156</v>
      </c>
      <c r="E424" s="83">
        <v>18000</v>
      </c>
      <c r="F424" s="62"/>
      <c r="G424" s="62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V424" s="17"/>
    </row>
    <row r="425" spans="2:48" ht="26.25" customHeight="1">
      <c r="B425" s="81" t="s">
        <v>157</v>
      </c>
      <c r="C425" s="81"/>
      <c r="D425" s="84" t="s">
        <v>158</v>
      </c>
      <c r="E425" s="83">
        <v>36000</v>
      </c>
      <c r="F425" s="62"/>
      <c r="G425" s="62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V425" s="17"/>
    </row>
    <row r="426" spans="2:48" ht="26.25" customHeight="1">
      <c r="B426" s="81" t="s">
        <v>159</v>
      </c>
      <c r="C426" s="81"/>
      <c r="D426" s="84" t="s">
        <v>160</v>
      </c>
      <c r="E426" s="83">
        <v>6000</v>
      </c>
      <c r="F426" s="62"/>
      <c r="G426" s="62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V426" s="17"/>
    </row>
    <row r="427" spans="2:48" ht="26.25" customHeight="1">
      <c r="B427" s="81" t="s">
        <v>161</v>
      </c>
      <c r="C427" s="81"/>
      <c r="D427" s="84" t="s">
        <v>162</v>
      </c>
      <c r="E427" s="83">
        <v>36000</v>
      </c>
      <c r="F427" s="62"/>
      <c r="G427" s="62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V427" s="17"/>
    </row>
    <row r="428" spans="2:48" ht="26.25" customHeight="1">
      <c r="B428" s="81" t="s">
        <v>163</v>
      </c>
      <c r="C428" s="81"/>
      <c r="D428" s="84" t="s">
        <v>164</v>
      </c>
      <c r="E428" s="83">
        <v>12000</v>
      </c>
      <c r="F428" s="62"/>
      <c r="G428" s="62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V428" s="17"/>
    </row>
    <row r="429" spans="2:48" ht="26.25" customHeight="1">
      <c r="B429" s="81" t="s">
        <v>165</v>
      </c>
      <c r="C429" s="81"/>
      <c r="D429" s="84" t="s">
        <v>166</v>
      </c>
      <c r="E429" s="92"/>
      <c r="F429" s="62"/>
      <c r="G429" s="62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V429" s="17"/>
    </row>
    <row r="430" spans="2:48" s="104" customFormat="1" ht="108.75" customHeight="1">
      <c r="B430" s="98"/>
      <c r="C430" s="99"/>
      <c r="D430" s="78" t="s">
        <v>200</v>
      </c>
      <c r="E430" s="80">
        <f>E431</f>
        <v>88500</v>
      </c>
      <c r="F430" s="101"/>
      <c r="G430" s="101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V430" s="107"/>
    </row>
    <row r="431" spans="2:48" s="104" customFormat="1" ht="47.25" customHeight="1">
      <c r="B431" s="114" t="s">
        <v>41</v>
      </c>
      <c r="C431" s="114"/>
      <c r="D431" s="115" t="s">
        <v>42</v>
      </c>
      <c r="E431" s="80">
        <f>SUM(E432:E433)</f>
        <v>88500</v>
      </c>
      <c r="F431" s="101"/>
      <c r="G431" s="101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V431" s="107"/>
    </row>
    <row r="432" spans="2:48" ht="26.25" customHeight="1">
      <c r="B432" s="81" t="s">
        <v>101</v>
      </c>
      <c r="C432" s="81"/>
      <c r="D432" s="84" t="s">
        <v>102</v>
      </c>
      <c r="E432" s="94">
        <v>29500</v>
      </c>
      <c r="F432" s="62"/>
      <c r="G432" s="62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V432" s="17"/>
    </row>
    <row r="433" spans="2:48" ht="26.25" customHeight="1">
      <c r="B433" s="81" t="s">
        <v>107</v>
      </c>
      <c r="C433" s="81"/>
      <c r="D433" s="84" t="s">
        <v>108</v>
      </c>
      <c r="E433" s="94">
        <v>59000</v>
      </c>
      <c r="F433" s="62"/>
      <c r="G433" s="62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V433" s="17"/>
    </row>
    <row r="434" spans="2:48" s="104" customFormat="1" ht="26.25" customHeight="1">
      <c r="B434" s="98">
        <v>3719770</v>
      </c>
      <c r="C434" s="99">
        <v>9770</v>
      </c>
      <c r="D434" s="78" t="s">
        <v>193</v>
      </c>
      <c r="E434" s="80">
        <f>E435</f>
        <v>3027700</v>
      </c>
      <c r="F434" s="101"/>
      <c r="G434" s="101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102"/>
      <c r="AJ434" s="102"/>
      <c r="AK434" s="102"/>
      <c r="AV434" s="107"/>
    </row>
    <row r="435" spans="2:48" s="104" customFormat="1" ht="50.25" customHeight="1">
      <c r="B435" s="98"/>
      <c r="C435" s="99"/>
      <c r="D435" s="78" t="s">
        <v>208</v>
      </c>
      <c r="E435" s="80">
        <f>SUM(E436:E448)</f>
        <v>3027700</v>
      </c>
      <c r="F435" s="101"/>
      <c r="G435" s="101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102"/>
      <c r="AJ435" s="102"/>
      <c r="AK435" s="102"/>
      <c r="AV435" s="107"/>
    </row>
    <row r="436" spans="2:48" ht="26.25" customHeight="1">
      <c r="B436" s="81" t="s">
        <v>71</v>
      </c>
      <c r="C436" s="81"/>
      <c r="D436" s="84" t="s">
        <v>72</v>
      </c>
      <c r="E436" s="94">
        <v>150000</v>
      </c>
      <c r="F436" s="62"/>
      <c r="G436" s="62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V436" s="17"/>
    </row>
    <row r="437" spans="2:48" ht="26.25" customHeight="1">
      <c r="B437" s="81" t="s">
        <v>85</v>
      </c>
      <c r="C437" s="81"/>
      <c r="D437" s="84" t="s">
        <v>86</v>
      </c>
      <c r="E437" s="94">
        <v>450000</v>
      </c>
      <c r="F437" s="62"/>
      <c r="G437" s="62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V437" s="17"/>
    </row>
    <row r="438" spans="2:48" ht="26.25" customHeight="1">
      <c r="B438" s="81" t="s">
        <v>95</v>
      </c>
      <c r="C438" s="81"/>
      <c r="D438" s="84" t="s">
        <v>96</v>
      </c>
      <c r="E438" s="94">
        <v>200000</v>
      </c>
      <c r="F438" s="62"/>
      <c r="G438" s="62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V438" s="17"/>
    </row>
    <row r="439" spans="2:48" ht="26.25" customHeight="1">
      <c r="B439" s="81" t="s">
        <v>101</v>
      </c>
      <c r="C439" s="81"/>
      <c r="D439" s="84" t="s">
        <v>102</v>
      </c>
      <c r="E439" s="94">
        <v>150000</v>
      </c>
      <c r="F439" s="62"/>
      <c r="G439" s="62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V439" s="17"/>
    </row>
    <row r="440" spans="2:48" ht="26.25" customHeight="1">
      <c r="B440" s="81" t="s">
        <v>103</v>
      </c>
      <c r="C440" s="81"/>
      <c r="D440" s="84" t="s">
        <v>104</v>
      </c>
      <c r="E440" s="83">
        <v>200000</v>
      </c>
      <c r="F440" s="62"/>
      <c r="G440" s="62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V440" s="17"/>
    </row>
    <row r="441" spans="2:48" ht="26.25" customHeight="1">
      <c r="B441" s="81" t="s">
        <v>105</v>
      </c>
      <c r="C441" s="81"/>
      <c r="D441" s="84" t="s">
        <v>106</v>
      </c>
      <c r="E441" s="94">
        <v>180700</v>
      </c>
      <c r="F441" s="62"/>
      <c r="G441" s="62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V441" s="17"/>
    </row>
    <row r="442" spans="2:48" ht="26.25" customHeight="1">
      <c r="B442" s="81" t="s">
        <v>121</v>
      </c>
      <c r="C442" s="81"/>
      <c r="D442" s="84" t="s">
        <v>122</v>
      </c>
      <c r="E442" s="83">
        <v>205000</v>
      </c>
      <c r="F442" s="62"/>
      <c r="G442" s="62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V442" s="17"/>
    </row>
    <row r="443" spans="2:48" ht="26.25" customHeight="1">
      <c r="B443" s="81" t="s">
        <v>129</v>
      </c>
      <c r="C443" s="81"/>
      <c r="D443" s="84" t="s">
        <v>130</v>
      </c>
      <c r="E443" s="83">
        <v>100000</v>
      </c>
      <c r="F443" s="62"/>
      <c r="G443" s="62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V443" s="17"/>
    </row>
    <row r="444" spans="2:48" ht="26.25" customHeight="1">
      <c r="B444" s="81" t="s">
        <v>137</v>
      </c>
      <c r="C444" s="81"/>
      <c r="D444" s="84" t="s">
        <v>138</v>
      </c>
      <c r="E444" s="94">
        <v>200000</v>
      </c>
      <c r="F444" s="62"/>
      <c r="G444" s="62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V444" s="17"/>
    </row>
    <row r="445" spans="2:48" ht="26.25" customHeight="1">
      <c r="B445" s="81" t="s">
        <v>139</v>
      </c>
      <c r="C445" s="95"/>
      <c r="D445" s="84" t="s">
        <v>140</v>
      </c>
      <c r="E445" s="83">
        <v>100000</v>
      </c>
      <c r="F445" s="62"/>
      <c r="G445" s="62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V445" s="17"/>
    </row>
    <row r="446" spans="2:48" ht="26.25" customHeight="1">
      <c r="B446" s="81" t="s">
        <v>145</v>
      </c>
      <c r="C446" s="81"/>
      <c r="D446" s="84" t="s">
        <v>146</v>
      </c>
      <c r="E446" s="83">
        <v>200000</v>
      </c>
      <c r="F446" s="62"/>
      <c r="G446" s="62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V446" s="17"/>
    </row>
    <row r="447" spans="2:48" ht="26.25" customHeight="1">
      <c r="B447" s="81" t="s">
        <v>153</v>
      </c>
      <c r="C447" s="95"/>
      <c r="D447" s="84" t="s">
        <v>154</v>
      </c>
      <c r="E447" s="94">
        <v>692000</v>
      </c>
      <c r="F447" s="62"/>
      <c r="G447" s="62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V447" s="17"/>
    </row>
    <row r="448" spans="2:48" ht="26.25" customHeight="1">
      <c r="B448" s="81" t="s">
        <v>155</v>
      </c>
      <c r="C448" s="81"/>
      <c r="D448" s="84" t="s">
        <v>156</v>
      </c>
      <c r="E448" s="94">
        <v>200000</v>
      </c>
      <c r="F448" s="62"/>
      <c r="G448" s="62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V448" s="17"/>
    </row>
    <row r="449" spans="2:48" s="104" customFormat="1" ht="75" customHeight="1">
      <c r="B449" s="98">
        <v>3719710</v>
      </c>
      <c r="C449" s="99">
        <v>9710</v>
      </c>
      <c r="D449" s="78" t="s">
        <v>191</v>
      </c>
      <c r="E449" s="80">
        <f>E450</f>
        <v>1530000</v>
      </c>
      <c r="F449" s="101"/>
      <c r="G449" s="101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02"/>
      <c r="AC449" s="102"/>
      <c r="AD449" s="102"/>
      <c r="AE449" s="102"/>
      <c r="AF449" s="102"/>
      <c r="AG449" s="102"/>
      <c r="AH449" s="102"/>
      <c r="AI449" s="102"/>
      <c r="AJ449" s="102"/>
      <c r="AK449" s="102"/>
      <c r="AV449" s="107"/>
    </row>
    <row r="450" spans="2:48" ht="26.25" customHeight="1">
      <c r="B450" s="81">
        <v>13100000000</v>
      </c>
      <c r="C450" s="81"/>
      <c r="D450" s="84" t="s">
        <v>190</v>
      </c>
      <c r="E450" s="94">
        <v>1530000</v>
      </c>
      <c r="F450" s="62"/>
      <c r="G450" s="62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V450" s="17"/>
    </row>
    <row r="451" spans="2:48" ht="21" customHeight="1">
      <c r="B451" s="81"/>
      <c r="C451" s="81"/>
      <c r="D451" s="84"/>
      <c r="E451" s="93"/>
      <c r="F451" s="62"/>
      <c r="G451" s="62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V451" s="17"/>
    </row>
    <row r="452" spans="2:37" s="104" customFormat="1" ht="26.25" customHeight="1">
      <c r="B452" s="77"/>
      <c r="C452" s="77"/>
      <c r="D452" s="78" t="s">
        <v>194</v>
      </c>
      <c r="E452" s="80">
        <f>SUM(E453)</f>
        <v>12616100</v>
      </c>
      <c r="F452" s="48">
        <f>F453+F455</f>
        <v>0</v>
      </c>
      <c r="G452" s="48">
        <f>G453+G455</f>
        <v>0</v>
      </c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</row>
    <row r="453" spans="2:37" ht="26.25" customHeight="1">
      <c r="B453" s="98">
        <v>3719770</v>
      </c>
      <c r="C453" s="99">
        <v>9770</v>
      </c>
      <c r="D453" s="78" t="s">
        <v>193</v>
      </c>
      <c r="E453" s="83">
        <f>SUM(E454)</f>
        <v>12616100</v>
      </c>
      <c r="F453" s="63">
        <f>F454</f>
        <v>0</v>
      </c>
      <c r="G453" s="63">
        <f>G454</f>
        <v>0</v>
      </c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</row>
    <row r="454" spans="2:43" s="104" customFormat="1" ht="49.5" customHeight="1">
      <c r="B454" s="98"/>
      <c r="C454" s="99"/>
      <c r="D454" s="78" t="s">
        <v>208</v>
      </c>
      <c r="E454" s="80">
        <f>SUM(E455:E455)</f>
        <v>12616100</v>
      </c>
      <c r="F454" s="108"/>
      <c r="G454" s="108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AE454" s="109"/>
      <c r="AF454" s="109"/>
      <c r="AG454" s="109"/>
      <c r="AH454" s="109"/>
      <c r="AI454" s="109"/>
      <c r="AJ454" s="109"/>
      <c r="AK454" s="109"/>
      <c r="AQ454" s="104">
        <v>372.85</v>
      </c>
    </row>
    <row r="455" spans="2:21" ht="26.25" customHeight="1">
      <c r="B455" s="81" t="s">
        <v>41</v>
      </c>
      <c r="C455" s="81"/>
      <c r="D455" s="84" t="s">
        <v>42</v>
      </c>
      <c r="E455" s="83">
        <f>SUM(E456:E482)</f>
        <v>12616100</v>
      </c>
      <c r="F455" s="63"/>
      <c r="G455" s="6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</row>
    <row r="456" spans="2:21" ht="26.25" customHeight="1">
      <c r="B456" s="81" t="s">
        <v>45</v>
      </c>
      <c r="C456" s="81"/>
      <c r="D456" s="84" t="s">
        <v>46</v>
      </c>
      <c r="E456" s="83">
        <v>500000</v>
      </c>
      <c r="F456" s="62"/>
      <c r="G456" s="62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2:21" ht="26.25" customHeight="1">
      <c r="B457" s="81" t="s">
        <v>51</v>
      </c>
      <c r="C457" s="81"/>
      <c r="D457" s="84" t="s">
        <v>52</v>
      </c>
      <c r="E457" s="83">
        <v>500000</v>
      </c>
      <c r="F457" s="62"/>
      <c r="G457" s="62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2:21" ht="26.25" customHeight="1">
      <c r="B458" s="81" t="s">
        <v>67</v>
      </c>
      <c r="C458" s="81"/>
      <c r="D458" s="84" t="s">
        <v>68</v>
      </c>
      <c r="E458" s="83">
        <v>495000</v>
      </c>
      <c r="F458" s="62"/>
      <c r="G458" s="62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2:21" ht="26.25" customHeight="1">
      <c r="B459" s="81" t="s">
        <v>69</v>
      </c>
      <c r="C459" s="81"/>
      <c r="D459" s="84" t="s">
        <v>70</v>
      </c>
      <c r="E459" s="83">
        <v>500000</v>
      </c>
      <c r="F459" s="62"/>
      <c r="G459" s="62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2:21" ht="26.25" customHeight="1">
      <c r="B460" s="81" t="s">
        <v>71</v>
      </c>
      <c r="C460" s="81"/>
      <c r="D460" s="84" t="s">
        <v>72</v>
      </c>
      <c r="E460" s="83">
        <v>500000</v>
      </c>
      <c r="F460" s="58"/>
      <c r="G460" s="58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</row>
    <row r="461" spans="2:21" ht="26.25" customHeight="1">
      <c r="B461" s="81" t="s">
        <v>75</v>
      </c>
      <c r="C461" s="81"/>
      <c r="D461" s="84" t="s">
        <v>76</v>
      </c>
      <c r="E461" s="96">
        <v>500000</v>
      </c>
      <c r="F461" s="58"/>
      <c r="G461" s="58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</row>
    <row r="462" spans="2:23" ht="26.25" customHeight="1">
      <c r="B462" s="81" t="s">
        <v>77</v>
      </c>
      <c r="C462" s="81"/>
      <c r="D462" s="84" t="s">
        <v>78</v>
      </c>
      <c r="E462" s="83">
        <v>485000</v>
      </c>
      <c r="F462" s="64"/>
      <c r="G462" s="64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W462" s="1">
        <v>48</v>
      </c>
    </row>
    <row r="463" spans="2:23" ht="26.25" customHeight="1">
      <c r="B463" s="81" t="s">
        <v>81</v>
      </c>
      <c r="C463" s="81"/>
      <c r="D463" s="84" t="s">
        <v>82</v>
      </c>
      <c r="E463" s="83">
        <v>500000</v>
      </c>
      <c r="F463" s="64"/>
      <c r="G463" s="64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W463" s="1">
        <v>47</v>
      </c>
    </row>
    <row r="464" spans="1:21" ht="26.25" customHeight="1">
      <c r="A464" s="40"/>
      <c r="B464" s="81" t="s">
        <v>93</v>
      </c>
      <c r="C464" s="81"/>
      <c r="D464" s="84" t="s">
        <v>94</v>
      </c>
      <c r="E464" s="83">
        <v>500000</v>
      </c>
      <c r="F464" s="64">
        <f>SUM(H464:BC464)</f>
        <v>0</v>
      </c>
      <c r="G464" s="64">
        <f>E464-F464</f>
        <v>500000</v>
      </c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</row>
    <row r="465" spans="2:23" ht="26.25" customHeight="1">
      <c r="B465" s="81" t="s">
        <v>95</v>
      </c>
      <c r="C465" s="81"/>
      <c r="D465" s="84" t="s">
        <v>96</v>
      </c>
      <c r="E465" s="94">
        <v>495000</v>
      </c>
      <c r="F465" s="62">
        <f>SUM(H465:BC465)</f>
        <v>850.2</v>
      </c>
      <c r="G465" s="62">
        <f>E465-F465</f>
        <v>494149.8</v>
      </c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W465" s="1">
        <v>850.2</v>
      </c>
    </row>
    <row r="466" spans="2:21" ht="26.25" customHeight="1">
      <c r="B466" s="81" t="s">
        <v>99</v>
      </c>
      <c r="C466" s="81"/>
      <c r="D466" s="84" t="s">
        <v>100</v>
      </c>
      <c r="E466" s="94">
        <v>500000</v>
      </c>
      <c r="F466" s="62">
        <f>SUM(H466:BC466)</f>
        <v>34.917</v>
      </c>
      <c r="G466" s="62">
        <f aca="true" t="shared" si="5" ref="G466:G508">E466-F466</f>
        <v>499965.083</v>
      </c>
      <c r="H466" s="21"/>
      <c r="I466" s="21"/>
      <c r="J466" s="21"/>
      <c r="K466" s="21"/>
      <c r="L466" s="21"/>
      <c r="M466" s="21">
        <v>34.917</v>
      </c>
      <c r="N466" s="21"/>
      <c r="O466" s="21"/>
      <c r="P466" s="21"/>
      <c r="Q466" s="21"/>
      <c r="R466" s="21"/>
      <c r="S466" s="21"/>
      <c r="T466" s="21"/>
      <c r="U466" s="21"/>
    </row>
    <row r="467" spans="2:21" ht="26.25" customHeight="1">
      <c r="B467" s="81" t="s">
        <v>101</v>
      </c>
      <c r="C467" s="81"/>
      <c r="D467" s="84" t="s">
        <v>102</v>
      </c>
      <c r="E467" s="83">
        <v>500000</v>
      </c>
      <c r="F467" s="62">
        <f>SUM(H467:BC467)</f>
        <v>100</v>
      </c>
      <c r="G467" s="62">
        <f t="shared" si="5"/>
        <v>499900</v>
      </c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>
        <v>100</v>
      </c>
      <c r="T467" s="21"/>
      <c r="U467" s="21"/>
    </row>
    <row r="468" spans="2:21" ht="26.25" customHeight="1">
      <c r="B468" s="81" t="s">
        <v>105</v>
      </c>
      <c r="C468" s="81"/>
      <c r="D468" s="84" t="s">
        <v>106</v>
      </c>
      <c r="E468" s="83">
        <v>319300</v>
      </c>
      <c r="F468" s="62">
        <f>SUM(F469:F471)</f>
        <v>97.42</v>
      </c>
      <c r="G468" s="62">
        <f>SUM(G469:G471)</f>
        <v>1249902.58</v>
      </c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2:21" ht="26.25" customHeight="1">
      <c r="B469" s="81" t="s">
        <v>107</v>
      </c>
      <c r="C469" s="81"/>
      <c r="D469" s="84" t="s">
        <v>108</v>
      </c>
      <c r="E469" s="83">
        <v>500000</v>
      </c>
      <c r="F469" s="62">
        <f aca="true" t="shared" si="6" ref="F469:F474">SUM(H469:BC469)</f>
        <v>0</v>
      </c>
      <c r="G469" s="62">
        <f t="shared" si="5"/>
        <v>500000</v>
      </c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2:21" ht="26.25" customHeight="1">
      <c r="B470" s="81" t="s">
        <v>115</v>
      </c>
      <c r="C470" s="81"/>
      <c r="D470" s="84" t="s">
        <v>116</v>
      </c>
      <c r="E470" s="83">
        <v>300000</v>
      </c>
      <c r="F470" s="62">
        <f t="shared" si="6"/>
        <v>97.42</v>
      </c>
      <c r="G470" s="62">
        <f t="shared" si="5"/>
        <v>299902.58</v>
      </c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>
        <v>97.42</v>
      </c>
    </row>
    <row r="471" spans="2:21" ht="26.25" customHeight="1">
      <c r="B471" s="81" t="s">
        <v>119</v>
      </c>
      <c r="C471" s="81"/>
      <c r="D471" s="84" t="s">
        <v>120</v>
      </c>
      <c r="E471" s="83">
        <v>450000</v>
      </c>
      <c r="F471" s="62">
        <f t="shared" si="6"/>
        <v>0</v>
      </c>
      <c r="G471" s="62">
        <f t="shared" si="5"/>
        <v>450000</v>
      </c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1:24" ht="26.25" customHeight="1">
      <c r="A472" s="40"/>
      <c r="B472" s="81" t="s">
        <v>121</v>
      </c>
      <c r="C472" s="81"/>
      <c r="D472" s="84" t="s">
        <v>122</v>
      </c>
      <c r="E472" s="83">
        <v>295000</v>
      </c>
      <c r="F472" s="65">
        <f t="shared" si="6"/>
        <v>49.96665</v>
      </c>
      <c r="G472" s="65">
        <f t="shared" si="5"/>
        <v>294950.03335</v>
      </c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X472" s="1">
        <v>49.96665</v>
      </c>
    </row>
    <row r="473" spans="1:24" ht="26.25" customHeight="1">
      <c r="A473" s="40"/>
      <c r="B473" s="81" t="s">
        <v>123</v>
      </c>
      <c r="C473" s="81"/>
      <c r="D473" s="84" t="s">
        <v>124</v>
      </c>
      <c r="E473" s="83">
        <v>466800</v>
      </c>
      <c r="F473" s="65">
        <f t="shared" si="6"/>
        <v>49.9667</v>
      </c>
      <c r="G473" s="65">
        <f t="shared" si="5"/>
        <v>466750.0333</v>
      </c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X473" s="1">
        <v>49.9667</v>
      </c>
    </row>
    <row r="474" spans="2:21" ht="26.25" customHeight="1">
      <c r="B474" s="81" t="s">
        <v>129</v>
      </c>
      <c r="C474" s="81"/>
      <c r="D474" s="84" t="s">
        <v>130</v>
      </c>
      <c r="E474" s="83">
        <v>375000</v>
      </c>
      <c r="F474" s="62">
        <f t="shared" si="6"/>
        <v>49.8</v>
      </c>
      <c r="G474" s="62">
        <f t="shared" si="5"/>
        <v>374950.2</v>
      </c>
      <c r="H474" s="21"/>
      <c r="I474" s="21"/>
      <c r="J474" s="21"/>
      <c r="K474" s="21"/>
      <c r="L474" s="21"/>
      <c r="M474" s="21"/>
      <c r="N474" s="21">
        <v>49.8</v>
      </c>
      <c r="O474" s="21"/>
      <c r="P474" s="21"/>
      <c r="Q474" s="21"/>
      <c r="R474" s="21"/>
      <c r="S474" s="21"/>
      <c r="T474" s="21"/>
      <c r="U474" s="21"/>
    </row>
    <row r="475" spans="2:21" ht="26.25" customHeight="1">
      <c r="B475" s="81" t="s">
        <v>125</v>
      </c>
      <c r="C475" s="81"/>
      <c r="D475" s="84" t="s">
        <v>126</v>
      </c>
      <c r="E475" s="83">
        <v>500000</v>
      </c>
      <c r="F475" s="63">
        <f>SUM(F476:F482)</f>
        <v>191</v>
      </c>
      <c r="G475" s="63">
        <f>SUM(G476:G482)</f>
        <v>1968609</v>
      </c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</row>
    <row r="476" spans="2:23" ht="26.25" customHeight="1">
      <c r="B476" s="81" t="s">
        <v>131</v>
      </c>
      <c r="C476" s="81"/>
      <c r="D476" s="84" t="s">
        <v>132</v>
      </c>
      <c r="E476" s="83">
        <v>468800</v>
      </c>
      <c r="F476" s="64">
        <f aca="true" t="shared" si="7" ref="F476:F485">SUM(H476:BC476)</f>
        <v>100</v>
      </c>
      <c r="G476" s="64">
        <f t="shared" si="5"/>
        <v>468700</v>
      </c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W476" s="1">
        <v>100</v>
      </c>
    </row>
    <row r="477" spans="2:21" ht="26.25" customHeight="1">
      <c r="B477" s="81" t="s">
        <v>135</v>
      </c>
      <c r="C477" s="81"/>
      <c r="D477" s="84" t="s">
        <v>136</v>
      </c>
      <c r="E477" s="83">
        <v>468700</v>
      </c>
      <c r="F477" s="64"/>
      <c r="G477" s="64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</row>
    <row r="478" spans="2:21" ht="26.25" customHeight="1">
      <c r="B478" s="81" t="s">
        <v>141</v>
      </c>
      <c r="C478" s="81"/>
      <c r="D478" s="84" t="s">
        <v>142</v>
      </c>
      <c r="E478" s="83">
        <v>497500</v>
      </c>
      <c r="F478" s="64"/>
      <c r="G478" s="64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</row>
    <row r="479" spans="2:21" ht="26.25" customHeight="1">
      <c r="B479" s="81" t="s">
        <v>147</v>
      </c>
      <c r="C479" s="81"/>
      <c r="D479" s="84" t="s">
        <v>148</v>
      </c>
      <c r="E479" s="83">
        <v>500000</v>
      </c>
      <c r="F479" s="64"/>
      <c r="G479" s="64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</row>
    <row r="480" spans="2:21" ht="26.25" customHeight="1">
      <c r="B480" s="81" t="s">
        <v>155</v>
      </c>
      <c r="C480" s="81"/>
      <c r="D480" s="84" t="s">
        <v>156</v>
      </c>
      <c r="E480" s="83">
        <v>500000</v>
      </c>
      <c r="F480" s="64">
        <f t="shared" si="7"/>
        <v>0</v>
      </c>
      <c r="G480" s="64">
        <f t="shared" si="5"/>
        <v>500000</v>
      </c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</row>
    <row r="481" spans="2:21" ht="26.25" customHeight="1">
      <c r="B481" s="81" t="s">
        <v>157</v>
      </c>
      <c r="C481" s="81"/>
      <c r="D481" s="84" t="s">
        <v>158</v>
      </c>
      <c r="E481" s="83">
        <v>500000</v>
      </c>
      <c r="F481" s="64">
        <f t="shared" si="7"/>
        <v>41</v>
      </c>
      <c r="G481" s="64">
        <f t="shared" si="5"/>
        <v>499959</v>
      </c>
      <c r="H481" s="20"/>
      <c r="I481" s="20"/>
      <c r="J481" s="20"/>
      <c r="K481" s="20"/>
      <c r="L481" s="20"/>
      <c r="M481" s="20"/>
      <c r="N481" s="20"/>
      <c r="O481" s="20"/>
      <c r="P481" s="20">
        <v>41</v>
      </c>
      <c r="Q481" s="20"/>
      <c r="R481" s="20"/>
      <c r="S481" s="20"/>
      <c r="T481" s="20"/>
      <c r="U481" s="20"/>
    </row>
    <row r="482" spans="2:21" ht="26.25" customHeight="1">
      <c r="B482" s="81" t="s">
        <v>161</v>
      </c>
      <c r="C482" s="81"/>
      <c r="D482" s="84" t="s">
        <v>162</v>
      </c>
      <c r="E482" s="83">
        <v>500000</v>
      </c>
      <c r="F482" s="64">
        <f t="shared" si="7"/>
        <v>50</v>
      </c>
      <c r="G482" s="64">
        <f t="shared" si="5"/>
        <v>499950</v>
      </c>
      <c r="H482" s="20"/>
      <c r="I482" s="20"/>
      <c r="J482" s="20"/>
      <c r="K482" s="20"/>
      <c r="L482" s="20"/>
      <c r="M482" s="20"/>
      <c r="N482" s="20"/>
      <c r="O482" s="20"/>
      <c r="P482" s="20">
        <v>50</v>
      </c>
      <c r="Q482" s="20"/>
      <c r="R482" s="20"/>
      <c r="S482" s="20"/>
      <c r="T482" s="20"/>
      <c r="U482" s="20"/>
    </row>
    <row r="483" spans="2:21" ht="26.25" customHeight="1">
      <c r="B483" s="77" t="s">
        <v>177</v>
      </c>
      <c r="C483" s="77" t="s">
        <v>177</v>
      </c>
      <c r="D483" s="78" t="s">
        <v>178</v>
      </c>
      <c r="E483" s="80">
        <f>E484+E485</f>
        <v>155601800</v>
      </c>
      <c r="F483" s="63">
        <f>SUM(F484:F485)</f>
        <v>46410</v>
      </c>
      <c r="G483" s="63" t="e">
        <f>SUM(G484:G485)</f>
        <v>#VALUE!</v>
      </c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</row>
    <row r="484" spans="2:23" ht="26.25" customHeight="1">
      <c r="B484" s="77" t="s">
        <v>177</v>
      </c>
      <c r="C484" s="77" t="s">
        <v>177</v>
      </c>
      <c r="D484" s="117" t="s">
        <v>179</v>
      </c>
      <c r="E484" s="118">
        <f>SUM(E15)</f>
        <v>142985700</v>
      </c>
      <c r="F484" s="20">
        <f>SUM(C16+C17+C41+C45+C109+C174+C238+C302+C366+C430+C435)</f>
        <v>46410</v>
      </c>
      <c r="G484" s="20" t="e">
        <f>SUM(D16+D17+D41+D45+D109+D174+D238+D302+D366+D430+D435)</f>
        <v>#VALUE!</v>
      </c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W484" s="1">
        <v>1000</v>
      </c>
    </row>
    <row r="485" spans="2:21" ht="26.25" customHeight="1">
      <c r="B485" s="77" t="s">
        <v>177</v>
      </c>
      <c r="C485" s="77" t="s">
        <v>177</v>
      </c>
      <c r="D485" s="97" t="s">
        <v>180</v>
      </c>
      <c r="E485" s="80">
        <f>E453</f>
        <v>12616100</v>
      </c>
      <c r="F485" s="64">
        <f t="shared" si="7"/>
        <v>0</v>
      </c>
      <c r="G485" s="64">
        <f t="shared" si="5"/>
        <v>12616100</v>
      </c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</row>
    <row r="486" spans="2:21" ht="20.25" hidden="1">
      <c r="B486" s="66"/>
      <c r="C486" s="66"/>
      <c r="D486" s="67"/>
      <c r="E486" s="62"/>
      <c r="F486" s="62">
        <f>SUM(H486:BC486)</f>
        <v>0</v>
      </c>
      <c r="G486" s="62">
        <f t="shared" si="5"/>
        <v>0</v>
      </c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</row>
    <row r="487" spans="2:21" ht="20.25" hidden="1">
      <c r="B487" s="66"/>
      <c r="C487" s="66"/>
      <c r="D487" s="68"/>
      <c r="E487" s="69"/>
      <c r="F487" s="69">
        <f>SUM(F488)</f>
        <v>0</v>
      </c>
      <c r="G487" s="69">
        <f>SUM(G488)</f>
        <v>0</v>
      </c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</row>
    <row r="488" spans="2:21" ht="20.25" hidden="1">
      <c r="B488" s="66"/>
      <c r="C488" s="66"/>
      <c r="D488" s="67"/>
      <c r="E488" s="62"/>
      <c r="F488" s="62">
        <f>SUM(H488:BC488)</f>
        <v>0</v>
      </c>
      <c r="G488" s="62">
        <f t="shared" si="5"/>
        <v>0</v>
      </c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</row>
    <row r="489" spans="2:21" ht="20.25" hidden="1">
      <c r="B489" s="60"/>
      <c r="C489" s="60"/>
      <c r="D489" s="68"/>
      <c r="E489" s="69"/>
      <c r="F489" s="69">
        <f>SUM(F490:F491)</f>
        <v>0</v>
      </c>
      <c r="G489" s="69">
        <f>SUM(G490:G491)</f>
        <v>0</v>
      </c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</row>
    <row r="490" spans="2:21" ht="20.25" hidden="1">
      <c r="B490" s="66"/>
      <c r="C490" s="66"/>
      <c r="D490" s="67"/>
      <c r="E490" s="62"/>
      <c r="F490" s="62">
        <f>SUM(H490:BC490)</f>
        <v>0</v>
      </c>
      <c r="G490" s="62">
        <f t="shared" si="5"/>
        <v>0</v>
      </c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</row>
    <row r="491" spans="2:21" ht="20.25" hidden="1">
      <c r="B491" s="66"/>
      <c r="C491" s="66"/>
      <c r="D491" s="67"/>
      <c r="E491" s="62"/>
      <c r="F491" s="62">
        <f>SUM(H491:BC491)</f>
        <v>0</v>
      </c>
      <c r="G491" s="62">
        <f t="shared" si="5"/>
        <v>0</v>
      </c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</row>
    <row r="492" spans="2:21" ht="20.25" hidden="1">
      <c r="B492" s="60"/>
      <c r="C492" s="60"/>
      <c r="D492" s="68"/>
      <c r="E492" s="69"/>
      <c r="F492" s="69">
        <f>SUM(F493)</f>
        <v>150</v>
      </c>
      <c r="G492" s="69">
        <f>SUM(G493)</f>
        <v>-150</v>
      </c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</row>
    <row r="493" spans="2:21" ht="20.25" hidden="1">
      <c r="B493" s="66"/>
      <c r="C493" s="66"/>
      <c r="D493" s="67"/>
      <c r="E493" s="62"/>
      <c r="F493" s="62">
        <f>SUM(H493:BC493)</f>
        <v>150</v>
      </c>
      <c r="G493" s="62">
        <f t="shared" si="5"/>
        <v>-150</v>
      </c>
      <c r="H493" s="21"/>
      <c r="I493" s="21"/>
      <c r="J493" s="21"/>
      <c r="K493" s="21"/>
      <c r="L493" s="21"/>
      <c r="M493" s="21"/>
      <c r="N493" s="21"/>
      <c r="O493" s="21"/>
      <c r="P493" s="21"/>
      <c r="Q493" s="21">
        <v>150</v>
      </c>
      <c r="R493" s="21"/>
      <c r="S493" s="21"/>
      <c r="T493" s="21"/>
      <c r="U493" s="21"/>
    </row>
    <row r="494" spans="2:21" ht="20.25" hidden="1">
      <c r="B494" s="60"/>
      <c r="C494" s="60"/>
      <c r="D494" s="68"/>
      <c r="E494" s="69"/>
      <c r="F494" s="69">
        <f>SUM(F495)</f>
        <v>60</v>
      </c>
      <c r="G494" s="69">
        <f>SUM(G495)</f>
        <v>-60</v>
      </c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</row>
    <row r="495" spans="2:21" ht="20.25" hidden="1">
      <c r="B495" s="66"/>
      <c r="C495" s="66"/>
      <c r="D495" s="67"/>
      <c r="E495" s="62"/>
      <c r="F495" s="62">
        <f>SUM(H495:BC495)</f>
        <v>60</v>
      </c>
      <c r="G495" s="62">
        <f t="shared" si="5"/>
        <v>-60</v>
      </c>
      <c r="H495" s="21"/>
      <c r="I495" s="21"/>
      <c r="J495" s="21"/>
      <c r="K495" s="21"/>
      <c r="L495" s="21"/>
      <c r="M495" s="21"/>
      <c r="N495" s="21"/>
      <c r="O495" s="21">
        <v>60</v>
      </c>
      <c r="P495" s="21"/>
      <c r="Q495" s="21"/>
      <c r="R495" s="21"/>
      <c r="S495" s="21"/>
      <c r="T495" s="21"/>
      <c r="U495" s="21"/>
    </row>
    <row r="496" spans="2:21" ht="20.25" hidden="1">
      <c r="B496" s="60"/>
      <c r="C496" s="60"/>
      <c r="D496" s="68"/>
      <c r="E496" s="69"/>
      <c r="F496" s="69">
        <f>SUM(F497)</f>
        <v>300</v>
      </c>
      <c r="G496" s="69">
        <f>SUM(G497)</f>
        <v>-300</v>
      </c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</row>
    <row r="497" spans="2:24" ht="20.25" hidden="1">
      <c r="B497" s="66"/>
      <c r="C497" s="66"/>
      <c r="D497" s="67"/>
      <c r="E497" s="62"/>
      <c r="F497" s="62">
        <f>SUM(H497:BC497)</f>
        <v>300</v>
      </c>
      <c r="G497" s="62">
        <f t="shared" si="5"/>
        <v>-300</v>
      </c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X497" s="1">
        <v>300</v>
      </c>
    </row>
    <row r="498" spans="2:21" ht="20.25" hidden="1">
      <c r="B498" s="66"/>
      <c r="C498" s="66"/>
      <c r="D498" s="68"/>
      <c r="E498" s="69"/>
      <c r="F498" s="69">
        <f>SUM(F499)</f>
        <v>0</v>
      </c>
      <c r="G498" s="69">
        <f>SUM(G499)</f>
        <v>0</v>
      </c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</row>
    <row r="499" spans="2:21" ht="20.25" hidden="1">
      <c r="B499" s="66"/>
      <c r="C499" s="66"/>
      <c r="D499" s="67"/>
      <c r="E499" s="62"/>
      <c r="F499" s="62">
        <f>SUM(H499:BC499)</f>
        <v>0</v>
      </c>
      <c r="G499" s="62">
        <f t="shared" si="5"/>
        <v>0</v>
      </c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</row>
    <row r="500" spans="2:21" ht="20.25" hidden="1">
      <c r="B500" s="60"/>
      <c r="C500" s="60"/>
      <c r="D500" s="68"/>
      <c r="E500" s="69"/>
      <c r="F500" s="69">
        <f>SUM(F501)</f>
        <v>0</v>
      </c>
      <c r="G500" s="69">
        <f>SUM(G501)</f>
        <v>0</v>
      </c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</row>
    <row r="501" spans="2:21" ht="20.25" hidden="1">
      <c r="B501" s="66"/>
      <c r="C501" s="66"/>
      <c r="D501" s="67"/>
      <c r="E501" s="62"/>
      <c r="F501" s="62">
        <f>SUM(H501:BC501)</f>
        <v>0</v>
      </c>
      <c r="G501" s="62">
        <f t="shared" si="5"/>
        <v>0</v>
      </c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</row>
    <row r="502" spans="2:21" ht="20.25" hidden="1">
      <c r="B502" s="60"/>
      <c r="C502" s="60"/>
      <c r="D502" s="70"/>
      <c r="E502" s="69"/>
      <c r="F502" s="69">
        <f>SUM(F503:F504)</f>
        <v>199</v>
      </c>
      <c r="G502" s="69">
        <f>SUM(G503:G504)</f>
        <v>-199</v>
      </c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</row>
    <row r="503" spans="2:23" ht="20.25" hidden="1">
      <c r="B503" s="66"/>
      <c r="C503" s="66"/>
      <c r="D503" s="61"/>
      <c r="E503" s="62"/>
      <c r="F503" s="62">
        <f>SUM(H503:BC503)</f>
        <v>150</v>
      </c>
      <c r="G503" s="62">
        <f t="shared" si="5"/>
        <v>-150</v>
      </c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W503" s="1">
        <v>150</v>
      </c>
    </row>
    <row r="504" spans="2:23" ht="20.25" hidden="1">
      <c r="B504" s="66"/>
      <c r="C504" s="66"/>
      <c r="D504" s="67"/>
      <c r="E504" s="62"/>
      <c r="F504" s="62">
        <f>SUM(H504:BC504)</f>
        <v>49</v>
      </c>
      <c r="G504" s="62">
        <f t="shared" si="5"/>
        <v>-49</v>
      </c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W504" s="1">
        <v>49</v>
      </c>
    </row>
    <row r="505" spans="2:21" ht="20.25" hidden="1">
      <c r="B505" s="66"/>
      <c r="C505" s="66"/>
      <c r="D505" s="68"/>
      <c r="E505" s="69"/>
      <c r="F505" s="69">
        <f>SUM(F506:F508)</f>
        <v>0</v>
      </c>
      <c r="G505" s="69">
        <f>SUM(G506:G508)</f>
        <v>0</v>
      </c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</row>
    <row r="506" spans="2:21" ht="20.25" hidden="1">
      <c r="B506" s="66"/>
      <c r="C506" s="66"/>
      <c r="D506" s="67"/>
      <c r="E506" s="62"/>
      <c r="F506" s="62">
        <f>SUM(H506:BC506)</f>
        <v>0</v>
      </c>
      <c r="G506" s="62">
        <f t="shared" si="5"/>
        <v>0</v>
      </c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</row>
    <row r="507" spans="2:21" ht="20.25" hidden="1">
      <c r="B507" s="66"/>
      <c r="C507" s="66"/>
      <c r="D507" s="67"/>
      <c r="E507" s="62"/>
      <c r="F507" s="62">
        <f>SUM(H507:BC507)</f>
        <v>0</v>
      </c>
      <c r="G507" s="62">
        <f t="shared" si="5"/>
        <v>0</v>
      </c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</row>
    <row r="508" spans="2:21" ht="20.25" hidden="1">
      <c r="B508" s="66"/>
      <c r="C508" s="66"/>
      <c r="D508" s="67"/>
      <c r="E508" s="62"/>
      <c r="F508" s="62">
        <f>SUM(H508:BC508)</f>
        <v>0</v>
      </c>
      <c r="G508" s="62">
        <f t="shared" si="5"/>
        <v>0</v>
      </c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</row>
    <row r="509" spans="2:7" ht="18.75">
      <c r="B509" s="6"/>
      <c r="C509" s="6"/>
      <c r="D509" s="6"/>
      <c r="E509" s="6"/>
      <c r="F509" s="6"/>
      <c r="G509" s="6"/>
    </row>
    <row r="510" spans="2:7" ht="28.5" customHeight="1">
      <c r="B510" s="6"/>
      <c r="C510" s="134" t="s">
        <v>210</v>
      </c>
      <c r="D510" s="135"/>
      <c r="E510" s="136" t="s">
        <v>209</v>
      </c>
      <c r="F510" s="137"/>
      <c r="G510" s="6"/>
    </row>
  </sheetData>
  <sheetProtection/>
  <mergeCells count="16">
    <mergeCell ref="C510:D510"/>
    <mergeCell ref="E510:F510"/>
    <mergeCell ref="D10:G10"/>
    <mergeCell ref="C11:G11"/>
    <mergeCell ref="D1:E1"/>
    <mergeCell ref="D2:E2"/>
    <mergeCell ref="D3:E3"/>
    <mergeCell ref="D5:E5"/>
    <mergeCell ref="F8:G8"/>
    <mergeCell ref="B9:G9"/>
    <mergeCell ref="B12:B13"/>
    <mergeCell ref="C12:C13"/>
    <mergeCell ref="D12:D13"/>
    <mergeCell ref="E12:E13"/>
    <mergeCell ref="F12:F13"/>
    <mergeCell ref="G12:G13"/>
  </mergeCells>
  <printOptions/>
  <pageMargins left="1.1811023622047245" right="0.3937007874015748" top="0.5905511811023623" bottom="0.5905511811023623" header="0.1968503937007874" footer="0.1968503937007874"/>
  <pageSetup fitToHeight="1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K7501</dc:creator>
  <cp:keywords/>
  <dc:description/>
  <cp:lastModifiedBy>користувач</cp:lastModifiedBy>
  <cp:lastPrinted>2021-12-02T08:42:17Z</cp:lastPrinted>
  <dcterms:created xsi:type="dcterms:W3CDTF">2017-02-20T16:57:48Z</dcterms:created>
  <dcterms:modified xsi:type="dcterms:W3CDTF">2021-12-02T08:52:07Z</dcterms:modified>
  <cp:category/>
  <cp:version/>
  <cp:contentType/>
  <cp:contentStatus/>
</cp:coreProperties>
</file>