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Objects="none" defaultThemeVersion="124226"/>
  <bookViews>
    <workbookView xWindow="240" yWindow="495" windowWidth="15570" windowHeight="9420"/>
  </bookViews>
  <sheets>
    <sheet name="додаток " sheetId="22" r:id="rId1"/>
  </sheets>
  <calcPr calcId="125725"/>
</workbook>
</file>

<file path=xl/calcChain.xml><?xml version="1.0" encoding="utf-8"?>
<calcChain xmlns="http://schemas.openxmlformats.org/spreadsheetml/2006/main">
  <c r="G41" i="22"/>
  <c r="F41"/>
  <c r="D40"/>
  <c r="D39"/>
  <c r="D38"/>
  <c r="B37"/>
  <c r="D37" s="1"/>
  <c r="B36"/>
  <c r="D36" s="1"/>
  <c r="D35"/>
  <c r="D34"/>
  <c r="D31"/>
  <c r="B30"/>
  <c r="D30" s="1"/>
  <c r="D29"/>
  <c r="B28"/>
  <c r="D28" s="1"/>
  <c r="E27"/>
  <c r="E41" s="1"/>
  <c r="B27"/>
  <c r="D27" s="1"/>
  <c r="D26"/>
  <c r="D25"/>
  <c r="B24"/>
  <c r="D24" s="1"/>
  <c r="B23"/>
  <c r="D23" s="1"/>
  <c r="D22"/>
  <c r="D21"/>
  <c r="D20"/>
  <c r="D19"/>
  <c r="C18"/>
  <c r="C41" s="1"/>
  <c r="D18" l="1"/>
  <c r="D41" s="1"/>
  <c r="B41"/>
</calcChain>
</file>

<file path=xl/sharedStrings.xml><?xml version="1.0" encoding="utf-8"?>
<sst xmlns="http://schemas.openxmlformats.org/spreadsheetml/2006/main" count="45" uniqueCount="44">
  <si>
    <t>Назва адміністративно-територіальної одиниці (місцевого бюджету)</t>
  </si>
  <si>
    <t xml:space="preserve">        субвенції з державного бюджету місцевим бюджетам </t>
  </si>
  <si>
    <t>Всього:</t>
  </si>
  <si>
    <t>Видатки споживання (зменшення (-), збільшення)                               (тис. грн.)</t>
  </si>
  <si>
    <t>Видатки розвитку (зменшення (-), збільшення)                        (тис. грн.)</t>
  </si>
  <si>
    <t>Верхнянська  сільська територіальна громада</t>
  </si>
  <si>
    <t>Тлумацька міська територіальна громада</t>
  </si>
  <si>
    <t>Яблунівська  селищна територіальна громада</t>
  </si>
  <si>
    <t>Заболотівська  селищна територіальна громада</t>
  </si>
  <si>
    <t>Коломийська міська територіальна громада</t>
  </si>
  <si>
    <t>Калуська міська територіальна громада</t>
  </si>
  <si>
    <t>Долинська міська територіальна громада</t>
  </si>
  <si>
    <t>Івано-Франківська міська територіальна громада</t>
  </si>
  <si>
    <t>Підгайчиківська сільська територіальна громада</t>
  </si>
  <si>
    <t>Богородчанська  селищна територіальна громада</t>
  </si>
  <si>
    <t>Болехівська міська територіальна громада</t>
  </si>
  <si>
    <t>Верховинська селищна територіальна громада</t>
  </si>
  <si>
    <t>Косівська міська територіальна громада</t>
  </si>
  <si>
    <t>Надвірнянська міська територіальна громада</t>
  </si>
  <si>
    <t>Перегінська  селищна територіальна громада</t>
  </si>
  <si>
    <t>Рогатинська міська територіальна громада</t>
  </si>
  <si>
    <t>Рожнятівська селищна територіальна громада</t>
  </si>
  <si>
    <t>Снятинська міська територіальна громада</t>
  </si>
  <si>
    <t>Тисменицька міська територіальна громада</t>
  </si>
  <si>
    <t>Яремчанська міська територіальна громада</t>
  </si>
  <si>
    <t>Галицька міська територіальна громада</t>
  </si>
  <si>
    <t>Видатки споживання           (тис. грн.)</t>
  </si>
  <si>
    <t>Видатки розвитку                  (тис. грн.)</t>
  </si>
  <si>
    <t xml:space="preserve">науки та молодіжної політики     </t>
  </si>
  <si>
    <t>облдержадміністрації                                        Віктор КІМАКОВИЧ</t>
  </si>
  <si>
    <t xml:space="preserve">      на надання державної підтримки особам з особливими</t>
  </si>
  <si>
    <t>Розподіл залишку коштів</t>
  </si>
  <si>
    <t xml:space="preserve">   освітніми потребами, який склався станом на </t>
  </si>
  <si>
    <t>01.01.2021 по загальному фонду обласного бюджету</t>
  </si>
  <si>
    <t>Городенківська міська територіальна громада</t>
  </si>
  <si>
    <t>Оснащення кабінетів                                 інклюзивно-ресурсних центрів                              (видатки розвитку)                                     (гривень)</t>
  </si>
  <si>
    <t>Івано-Франківської</t>
  </si>
  <si>
    <t>Директор департаменту освіти,</t>
  </si>
  <si>
    <t xml:space="preserve">облдержадміністрації та </t>
  </si>
  <si>
    <t xml:space="preserve">Додаток </t>
  </si>
  <si>
    <t>до розпорядження</t>
  </si>
  <si>
    <t>Івано-Франківської обласної ради</t>
  </si>
  <si>
    <t xml:space="preserve">Івано-Франківської           </t>
  </si>
  <si>
    <t>від 11.11.2021 № 443/842-р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</si>
</sst>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9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3" fillId="0" borderId="0" xfId="0" applyFont="1"/>
    <xf numFmtId="0" fontId="2" fillId="0" borderId="0" xfId="0" applyFont="1"/>
    <xf numFmtId="0" fontId="1" fillId="2" borderId="0" xfId="0" applyFont="1" applyFill="1"/>
    <xf numFmtId="0" fontId="2" fillId="2" borderId="1" xfId="0" applyFont="1" applyFill="1" applyBorder="1" applyAlignment="1">
      <alignment horizontal="center" vertical="top"/>
    </xf>
    <xf numFmtId="0" fontId="2" fillId="2" borderId="2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Border="1"/>
    <xf numFmtId="164" fontId="2" fillId="2" borderId="0" xfId="0" applyNumberFormat="1" applyFont="1" applyFill="1" applyBorder="1" applyAlignment="1">
      <alignment horizontal="center" vertical="center"/>
    </xf>
    <xf numFmtId="0" fontId="4" fillId="0" borderId="0" xfId="0" applyFont="1" applyAlignment="1"/>
    <xf numFmtId="0" fontId="1" fillId="2" borderId="3" xfId="0" applyFont="1" applyFill="1" applyBorder="1" applyAlignment="1">
      <alignment horizontal="right"/>
    </xf>
    <xf numFmtId="164" fontId="5" fillId="2" borderId="1" xfId="0" applyNumberFormat="1" applyFont="1" applyFill="1" applyBorder="1" applyAlignment="1">
      <alignment vertical="center" wrapText="1"/>
    </xf>
    <xf numFmtId="164" fontId="5" fillId="2" borderId="1" xfId="0" applyNumberFormat="1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/>
    <xf numFmtId="165" fontId="5" fillId="2" borderId="1" xfId="0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right"/>
    </xf>
    <xf numFmtId="1" fontId="5" fillId="2" borderId="1" xfId="0" applyNumberFormat="1" applyFont="1" applyFill="1" applyBorder="1" applyAlignment="1">
      <alignment horizontal="center" vertical="center"/>
    </xf>
    <xf numFmtId="1" fontId="6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2" fillId="2" borderId="0" xfId="0" applyFont="1" applyFill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vertical="top" wrapText="1"/>
    </xf>
    <xf numFmtId="0" fontId="3" fillId="0" borderId="0" xfId="0" applyFont="1" applyAlignment="1"/>
    <xf numFmtId="0" fontId="0" fillId="0" borderId="0" xfId="0" applyAlignment="1">
      <alignment vertical="top" wrapText="1"/>
    </xf>
    <xf numFmtId="0" fontId="2" fillId="2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2" fillId="2" borderId="0" xfId="0" applyFont="1" applyFill="1" applyAlignment="1">
      <alignment wrapText="1"/>
    </xf>
    <xf numFmtId="0" fontId="6" fillId="2" borderId="1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left" vertical="top" wrapText="1" indent="27"/>
    </xf>
    <xf numFmtId="0" fontId="8" fillId="0" borderId="0" xfId="0" applyFont="1" applyAlignment="1">
      <alignment horizontal="left" vertical="top" wrapText="1" indent="27"/>
    </xf>
    <xf numFmtId="0" fontId="8" fillId="0" borderId="0" xfId="0" applyFont="1" applyAlignment="1">
      <alignment horizontal="left" wrapText="1" indent="27"/>
    </xf>
    <xf numFmtId="0" fontId="0" fillId="0" borderId="0" xfId="0" applyAlignment="1">
      <alignment horizontal="left" vertical="top" wrapText="1" indent="27"/>
    </xf>
    <xf numFmtId="0" fontId="0" fillId="0" borderId="0" xfId="0" applyAlignment="1">
      <alignment horizontal="left" wrapText="1" indent="27"/>
    </xf>
    <xf numFmtId="0" fontId="2" fillId="0" borderId="0" xfId="0" applyFont="1" applyAlignment="1">
      <alignment horizontal="left" indent="27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tabSelected="1" zoomScale="80" zoomScaleNormal="80" workbookViewId="0">
      <selection activeCell="M10" sqref="M10"/>
    </sheetView>
  </sheetViews>
  <sheetFormatPr defaultColWidth="9.140625" defaultRowHeight="18.75"/>
  <cols>
    <col min="1" max="1" width="35.7109375" style="1" customWidth="1"/>
    <col min="2" max="2" width="26.28515625" style="1" hidden="1" customWidth="1"/>
    <col min="3" max="5" width="22.7109375" style="1" hidden="1" customWidth="1"/>
    <col min="6" max="6" width="28.28515625" style="1" hidden="1" customWidth="1"/>
    <col min="7" max="7" width="41" style="1" customWidth="1"/>
    <col min="8" max="16384" width="9.140625" style="1"/>
  </cols>
  <sheetData>
    <row r="1" spans="1:13">
      <c r="A1" s="30" t="s">
        <v>39</v>
      </c>
      <c r="B1" s="30"/>
      <c r="C1" s="31"/>
      <c r="D1" s="31"/>
      <c r="E1" s="31"/>
      <c r="F1" s="31"/>
      <c r="G1" s="32"/>
      <c r="H1" s="24"/>
      <c r="I1" s="24"/>
      <c r="J1" s="24"/>
      <c r="K1" s="24"/>
      <c r="L1" s="24"/>
      <c r="M1" s="24"/>
    </row>
    <row r="2" spans="1:13">
      <c r="A2" s="30" t="s">
        <v>40</v>
      </c>
      <c r="B2" s="30"/>
      <c r="C2" s="30"/>
      <c r="D2" s="30"/>
      <c r="E2" s="30"/>
      <c r="F2" s="30"/>
      <c r="G2" s="30"/>
      <c r="H2" s="24"/>
      <c r="I2" s="24"/>
      <c r="J2" s="24"/>
      <c r="K2" s="24"/>
      <c r="L2" s="24"/>
      <c r="M2" s="24"/>
    </row>
    <row r="3" spans="1:13">
      <c r="A3" s="30" t="s">
        <v>42</v>
      </c>
      <c r="B3" s="30"/>
      <c r="C3" s="31"/>
      <c r="D3" s="31"/>
      <c r="E3" s="31"/>
      <c r="F3" s="31"/>
      <c r="G3" s="32"/>
      <c r="H3" s="24"/>
      <c r="I3" s="24"/>
      <c r="J3" s="24"/>
      <c r="K3" s="24"/>
      <c r="L3" s="24"/>
      <c r="M3" s="24"/>
    </row>
    <row r="4" spans="1:13" ht="23.25" customHeight="1">
      <c r="A4" s="30" t="s">
        <v>38</v>
      </c>
      <c r="B4" s="30"/>
      <c r="C4" s="30"/>
      <c r="D4" s="30"/>
      <c r="E4" s="30"/>
      <c r="F4" s="30"/>
      <c r="G4" s="30"/>
      <c r="H4" s="24"/>
      <c r="I4" s="24"/>
      <c r="J4" s="24"/>
      <c r="K4" s="24"/>
      <c r="L4" s="24"/>
      <c r="M4" s="24"/>
    </row>
    <row r="5" spans="1:13" ht="18.75" customHeight="1">
      <c r="A5" s="35" t="s">
        <v>41</v>
      </c>
      <c r="B5" s="35"/>
      <c r="C5" s="35"/>
      <c r="D5" s="35"/>
      <c r="E5" s="35"/>
      <c r="F5" s="35"/>
      <c r="G5" s="35"/>
      <c r="H5" s="23"/>
      <c r="I5" s="25"/>
      <c r="J5" s="25"/>
      <c r="K5" s="25"/>
      <c r="L5" s="25"/>
      <c r="M5" s="22"/>
    </row>
    <row r="6" spans="1:13" ht="18.75" customHeight="1">
      <c r="A6" s="30" t="s">
        <v>43</v>
      </c>
      <c r="B6" s="30"/>
      <c r="C6" s="33"/>
      <c r="D6" s="33"/>
      <c r="E6" s="33"/>
      <c r="F6" s="33"/>
      <c r="G6" s="34"/>
    </row>
    <row r="7" spans="1:13">
      <c r="A7" s="9"/>
      <c r="B7" s="9"/>
      <c r="C7" s="9"/>
      <c r="D7" s="9"/>
      <c r="E7" s="9"/>
      <c r="F7" s="9"/>
      <c r="G7" s="9"/>
    </row>
    <row r="8" spans="1:13" ht="20.25" customHeight="1">
      <c r="A8" s="26" t="s">
        <v>31</v>
      </c>
      <c r="B8" s="26"/>
      <c r="C8" s="26"/>
      <c r="D8" s="26"/>
      <c r="E8" s="26"/>
      <c r="F8" s="26"/>
      <c r="G8" s="27"/>
    </row>
    <row r="9" spans="1:13" ht="18.75" customHeight="1">
      <c r="A9" s="26" t="s">
        <v>1</v>
      </c>
      <c r="B9" s="26"/>
      <c r="C9" s="26"/>
      <c r="D9" s="26"/>
      <c r="E9" s="26"/>
      <c r="F9" s="26"/>
      <c r="G9" s="27"/>
    </row>
    <row r="10" spans="1:13" ht="18.75" customHeight="1">
      <c r="A10" s="26" t="s">
        <v>30</v>
      </c>
      <c r="B10" s="26"/>
      <c r="C10" s="26"/>
      <c r="D10" s="26"/>
      <c r="E10" s="26"/>
      <c r="F10" s="26"/>
      <c r="G10" s="27"/>
    </row>
    <row r="11" spans="1:13" ht="18.75" customHeight="1">
      <c r="A11" s="26" t="s">
        <v>32</v>
      </c>
      <c r="B11" s="26"/>
      <c r="C11" s="26"/>
      <c r="D11" s="26"/>
      <c r="E11" s="26"/>
      <c r="F11" s="26"/>
      <c r="G11" s="27"/>
    </row>
    <row r="12" spans="1:13" ht="18.75" customHeight="1">
      <c r="A12" s="26" t="s">
        <v>33</v>
      </c>
      <c r="B12" s="26"/>
      <c r="C12" s="26"/>
      <c r="D12" s="26"/>
      <c r="E12" s="26"/>
      <c r="F12" s="26"/>
      <c r="G12" s="27"/>
    </row>
    <row r="13" spans="1:13" ht="15" customHeight="1">
      <c r="A13" s="3"/>
      <c r="B13" s="3"/>
      <c r="F13" s="3"/>
      <c r="G13" s="3"/>
    </row>
    <row r="14" spans="1:13" hidden="1">
      <c r="A14" s="3"/>
      <c r="B14" s="3"/>
      <c r="C14" s="3"/>
      <c r="D14" s="3"/>
      <c r="E14" s="3"/>
      <c r="F14" s="10"/>
      <c r="G14" s="17"/>
    </row>
    <row r="15" spans="1:13" ht="20.25" customHeight="1">
      <c r="A15" s="29" t="s">
        <v>0</v>
      </c>
      <c r="B15" s="29" t="s">
        <v>26</v>
      </c>
      <c r="C15" s="29" t="s">
        <v>3</v>
      </c>
      <c r="D15" s="29" t="s">
        <v>3</v>
      </c>
      <c r="E15" s="29" t="s">
        <v>27</v>
      </c>
      <c r="F15" s="29" t="s">
        <v>4</v>
      </c>
      <c r="G15" s="29" t="s">
        <v>35</v>
      </c>
    </row>
    <row r="16" spans="1:13" ht="45" customHeight="1">
      <c r="A16" s="29"/>
      <c r="B16" s="29"/>
      <c r="C16" s="29"/>
      <c r="D16" s="29"/>
      <c r="E16" s="29"/>
      <c r="F16" s="29"/>
      <c r="G16" s="29"/>
    </row>
    <row r="17" spans="1:7">
      <c r="A17" s="4">
        <v>1</v>
      </c>
      <c r="B17" s="6">
        <v>2</v>
      </c>
      <c r="C17" s="5">
        <v>2</v>
      </c>
      <c r="D17" s="5">
        <v>2</v>
      </c>
      <c r="E17" s="6">
        <v>3</v>
      </c>
      <c r="F17" s="6">
        <v>3</v>
      </c>
      <c r="G17" s="5">
        <v>2</v>
      </c>
    </row>
    <row r="18" spans="1:7" ht="33" customHeight="1">
      <c r="A18" s="11" t="s">
        <v>14</v>
      </c>
      <c r="B18" s="15">
        <v>27.3</v>
      </c>
      <c r="C18" s="16">
        <f>219.6-93.9</f>
        <v>125.69999999999999</v>
      </c>
      <c r="D18" s="15">
        <f t="shared" ref="D18:D40" si="0">C18-B18</f>
        <v>98.399999999999991</v>
      </c>
      <c r="E18" s="15">
        <v>49.1</v>
      </c>
      <c r="F18" s="12">
        <v>95.8</v>
      </c>
      <c r="G18" s="18">
        <v>45500</v>
      </c>
    </row>
    <row r="19" spans="1:7" ht="31.5" customHeight="1">
      <c r="A19" s="11" t="s">
        <v>15</v>
      </c>
      <c r="B19" s="15">
        <v>2.5750000000000002</v>
      </c>
      <c r="C19" s="12">
        <v>29.8</v>
      </c>
      <c r="D19" s="15">
        <f t="shared" si="0"/>
        <v>27.225000000000001</v>
      </c>
      <c r="E19" s="15">
        <v>31.3</v>
      </c>
      <c r="F19" s="12">
        <v>15.5</v>
      </c>
      <c r="G19" s="18">
        <v>45500</v>
      </c>
    </row>
    <row r="20" spans="1:7" ht="33" customHeight="1">
      <c r="A20" s="11" t="s">
        <v>5</v>
      </c>
      <c r="B20" s="15">
        <v>18.481999999999999</v>
      </c>
      <c r="C20" s="12">
        <v>18.8</v>
      </c>
      <c r="D20" s="15">
        <f t="shared" si="0"/>
        <v>0.31800000000000139</v>
      </c>
      <c r="E20" s="15">
        <v>11.9</v>
      </c>
      <c r="F20" s="12">
        <v>12.6</v>
      </c>
      <c r="G20" s="18">
        <v>45400</v>
      </c>
    </row>
    <row r="21" spans="1:7" ht="31.5">
      <c r="A21" s="11" t="s">
        <v>16</v>
      </c>
      <c r="B21" s="15">
        <v>88.984999999999999</v>
      </c>
      <c r="C21" s="12">
        <v>11.1</v>
      </c>
      <c r="D21" s="15">
        <f t="shared" si="0"/>
        <v>-77.885000000000005</v>
      </c>
      <c r="E21" s="15">
        <v>41.7</v>
      </c>
      <c r="F21" s="12">
        <v>-5.3</v>
      </c>
      <c r="G21" s="18">
        <v>45400</v>
      </c>
    </row>
    <row r="22" spans="1:7" ht="31.5">
      <c r="A22" s="11" t="s">
        <v>25</v>
      </c>
      <c r="B22" s="15">
        <v>44.024000000000001</v>
      </c>
      <c r="C22" s="12">
        <v>34.6</v>
      </c>
      <c r="D22" s="15">
        <f t="shared" si="0"/>
        <v>-9.4239999999999995</v>
      </c>
      <c r="E22" s="15">
        <v>37.200000000000003</v>
      </c>
      <c r="F22" s="12">
        <v>17.600000000000001</v>
      </c>
      <c r="G22" s="18">
        <v>45500</v>
      </c>
    </row>
    <row r="23" spans="1:7" ht="31.5" customHeight="1">
      <c r="A23" s="11" t="s">
        <v>34</v>
      </c>
      <c r="B23" s="15">
        <f>187.277-63.2</f>
        <v>124.07699999999998</v>
      </c>
      <c r="C23" s="12">
        <v>82.8</v>
      </c>
      <c r="D23" s="15">
        <f t="shared" si="0"/>
        <v>-41.276999999999987</v>
      </c>
      <c r="E23" s="15">
        <v>63.2</v>
      </c>
      <c r="F23" s="12">
        <v>55.9</v>
      </c>
      <c r="G23" s="18">
        <v>45500</v>
      </c>
    </row>
    <row r="24" spans="1:7" ht="30.75" customHeight="1">
      <c r="A24" s="11" t="s">
        <v>11</v>
      </c>
      <c r="B24" s="15">
        <f>136.086+0.531</f>
        <v>136.61700000000002</v>
      </c>
      <c r="C24" s="12">
        <v>141.6</v>
      </c>
      <c r="D24" s="15">
        <f t="shared" si="0"/>
        <v>4.9829999999999757</v>
      </c>
      <c r="E24" s="15">
        <v>119</v>
      </c>
      <c r="F24" s="12">
        <v>84.3</v>
      </c>
      <c r="G24" s="18">
        <v>45400</v>
      </c>
    </row>
    <row r="25" spans="1:7" ht="33.75" customHeight="1">
      <c r="A25" s="11" t="s">
        <v>8</v>
      </c>
      <c r="B25" s="15">
        <v>49.960999999999999</v>
      </c>
      <c r="C25" s="12">
        <v>15.7</v>
      </c>
      <c r="D25" s="15">
        <f t="shared" si="0"/>
        <v>-34.260999999999996</v>
      </c>
      <c r="E25" s="15">
        <v>0</v>
      </c>
      <c r="F25" s="12">
        <v>7</v>
      </c>
      <c r="G25" s="18">
        <v>45400</v>
      </c>
    </row>
    <row r="26" spans="1:7" ht="30.75" customHeight="1">
      <c r="A26" s="11" t="s">
        <v>12</v>
      </c>
      <c r="B26" s="15">
        <v>602.38400000000001</v>
      </c>
      <c r="C26" s="12">
        <v>689.7</v>
      </c>
      <c r="D26" s="15">
        <f t="shared" si="0"/>
        <v>87.316000000000031</v>
      </c>
      <c r="E26" s="15">
        <v>427</v>
      </c>
      <c r="F26" s="12">
        <v>467.1</v>
      </c>
      <c r="G26" s="18">
        <v>45400</v>
      </c>
    </row>
    <row r="27" spans="1:7" ht="31.5">
      <c r="A27" s="11" t="s">
        <v>10</v>
      </c>
      <c r="B27" s="15">
        <f>243.042+0.165</f>
        <v>243.20699999999999</v>
      </c>
      <c r="C27" s="12">
        <v>179.3</v>
      </c>
      <c r="D27" s="15">
        <f t="shared" si="0"/>
        <v>-63.906999999999982</v>
      </c>
      <c r="E27" s="15">
        <f>128.2+3</f>
        <v>131.19999999999999</v>
      </c>
      <c r="F27" s="12">
        <v>107.4</v>
      </c>
      <c r="G27" s="18">
        <v>45500</v>
      </c>
    </row>
    <row r="28" spans="1:7" ht="31.5">
      <c r="A28" s="11" t="s">
        <v>9</v>
      </c>
      <c r="B28" s="15">
        <f>35.811</f>
        <v>35.811</v>
      </c>
      <c r="C28" s="12">
        <v>226.2</v>
      </c>
      <c r="D28" s="15">
        <f t="shared" si="0"/>
        <v>190.38899999999998</v>
      </c>
      <c r="E28" s="15">
        <v>111.6</v>
      </c>
      <c r="F28" s="12">
        <v>163.6</v>
      </c>
      <c r="G28" s="18">
        <v>45500</v>
      </c>
    </row>
    <row r="29" spans="1:7" ht="30.75" customHeight="1">
      <c r="A29" s="11" t="s">
        <v>17</v>
      </c>
      <c r="B29" s="15">
        <v>74.704999999999998</v>
      </c>
      <c r="C29" s="12">
        <v>71.400000000000006</v>
      </c>
      <c r="D29" s="15">
        <f t="shared" si="0"/>
        <v>-3.3049999999999926</v>
      </c>
      <c r="E29" s="15">
        <v>26.8</v>
      </c>
      <c r="F29" s="12">
        <v>55</v>
      </c>
      <c r="G29" s="18">
        <v>45500</v>
      </c>
    </row>
    <row r="30" spans="1:7" ht="33" customHeight="1">
      <c r="A30" s="11" t="s">
        <v>18</v>
      </c>
      <c r="B30" s="15">
        <f>88.355+0.452</f>
        <v>88.807000000000002</v>
      </c>
      <c r="C30" s="12">
        <v>148.9</v>
      </c>
      <c r="D30" s="15">
        <f t="shared" si="0"/>
        <v>60.093000000000004</v>
      </c>
      <c r="E30" s="15">
        <v>77.400000000000006</v>
      </c>
      <c r="F30" s="12">
        <v>106.1</v>
      </c>
      <c r="G30" s="18">
        <v>45400</v>
      </c>
    </row>
    <row r="31" spans="1:7" ht="30.75" customHeight="1">
      <c r="A31" s="11" t="s">
        <v>19</v>
      </c>
      <c r="B31" s="15">
        <v>18.986999999999998</v>
      </c>
      <c r="C31" s="12">
        <v>26</v>
      </c>
      <c r="D31" s="15">
        <f t="shared" si="0"/>
        <v>7.0130000000000017</v>
      </c>
      <c r="E31" s="15">
        <v>20.8</v>
      </c>
      <c r="F31" s="12">
        <v>15.7</v>
      </c>
      <c r="G31" s="18">
        <v>45500</v>
      </c>
    </row>
    <row r="32" spans="1:7" ht="19.5" customHeight="1">
      <c r="A32" s="4">
        <v>1</v>
      </c>
      <c r="B32" s="6">
        <v>2</v>
      </c>
      <c r="C32" s="5">
        <v>2</v>
      </c>
      <c r="D32" s="5">
        <v>2</v>
      </c>
      <c r="E32" s="6">
        <v>3</v>
      </c>
      <c r="F32" s="6">
        <v>3</v>
      </c>
      <c r="G32" s="5">
        <v>2</v>
      </c>
    </row>
    <row r="33" spans="1:7" ht="33.75" customHeight="1">
      <c r="A33" s="11" t="s">
        <v>13</v>
      </c>
      <c r="B33" s="15"/>
      <c r="C33" s="12"/>
      <c r="D33" s="15"/>
      <c r="E33" s="15"/>
      <c r="F33" s="12"/>
      <c r="G33" s="18">
        <v>45400</v>
      </c>
    </row>
    <row r="34" spans="1:7" ht="31.5">
      <c r="A34" s="11" t="s">
        <v>20</v>
      </c>
      <c r="B34" s="15">
        <v>51.396999999999998</v>
      </c>
      <c r="C34" s="12">
        <v>70.2</v>
      </c>
      <c r="D34" s="15">
        <f t="shared" si="0"/>
        <v>18.803000000000004</v>
      </c>
      <c r="E34" s="15">
        <v>25.3</v>
      </c>
      <c r="F34" s="12">
        <v>54.4</v>
      </c>
      <c r="G34" s="18">
        <v>45400</v>
      </c>
    </row>
    <row r="35" spans="1:7" ht="31.5">
      <c r="A35" s="11" t="s">
        <v>21</v>
      </c>
      <c r="B35" s="15">
        <v>62.646000000000001</v>
      </c>
      <c r="C35" s="12">
        <v>74.2</v>
      </c>
      <c r="D35" s="15">
        <f t="shared" si="0"/>
        <v>11.554000000000002</v>
      </c>
      <c r="E35" s="15">
        <v>35.700000000000003</v>
      </c>
      <c r="F35" s="12">
        <v>54</v>
      </c>
      <c r="G35" s="18">
        <v>45400</v>
      </c>
    </row>
    <row r="36" spans="1:7" ht="31.5">
      <c r="A36" s="11" t="s">
        <v>22</v>
      </c>
      <c r="B36" s="15">
        <f>165.039</f>
        <v>165.03899999999999</v>
      </c>
      <c r="C36" s="12">
        <v>133.6</v>
      </c>
      <c r="D36" s="15">
        <f t="shared" si="0"/>
        <v>-31.438999999999993</v>
      </c>
      <c r="E36" s="15">
        <v>92.2</v>
      </c>
      <c r="F36" s="12">
        <v>86.9</v>
      </c>
      <c r="G36" s="18">
        <v>45400</v>
      </c>
    </row>
    <row r="37" spans="1:7" ht="33.75" customHeight="1">
      <c r="A37" s="11" t="s">
        <v>23</v>
      </c>
      <c r="B37" s="15">
        <f>121.915-28.3</f>
        <v>93.615000000000009</v>
      </c>
      <c r="C37" s="12">
        <v>36.5</v>
      </c>
      <c r="D37" s="15">
        <f t="shared" si="0"/>
        <v>-57.115000000000009</v>
      </c>
      <c r="E37" s="15">
        <v>28.3</v>
      </c>
      <c r="F37" s="12">
        <v>22.6</v>
      </c>
      <c r="G37" s="18">
        <v>45500</v>
      </c>
    </row>
    <row r="38" spans="1:7" ht="39" customHeight="1">
      <c r="A38" s="11" t="s">
        <v>6</v>
      </c>
      <c r="B38" s="15">
        <v>142.66999999999999</v>
      </c>
      <c r="C38" s="12">
        <v>57.5</v>
      </c>
      <c r="D38" s="15">
        <f t="shared" si="0"/>
        <v>-85.169999999999987</v>
      </c>
      <c r="E38" s="15">
        <v>59.5</v>
      </c>
      <c r="F38" s="12">
        <v>29.8</v>
      </c>
      <c r="G38" s="18">
        <v>45500</v>
      </c>
    </row>
    <row r="39" spans="1:7" ht="31.5">
      <c r="A39" s="11" t="s">
        <v>7</v>
      </c>
      <c r="B39" s="15">
        <v>87.2</v>
      </c>
      <c r="C39" s="12">
        <v>44.7</v>
      </c>
      <c r="D39" s="15">
        <f t="shared" si="0"/>
        <v>-42.5</v>
      </c>
      <c r="E39" s="15">
        <v>32.700000000000003</v>
      </c>
      <c r="F39" s="12">
        <v>28.3</v>
      </c>
      <c r="G39" s="18">
        <v>45500</v>
      </c>
    </row>
    <row r="40" spans="1:7" ht="31.5">
      <c r="A40" s="11" t="s">
        <v>24</v>
      </c>
      <c r="B40" s="15">
        <v>82.206999999999994</v>
      </c>
      <c r="C40" s="12">
        <v>59.1</v>
      </c>
      <c r="D40" s="15">
        <f t="shared" si="0"/>
        <v>-23.106999999999992</v>
      </c>
      <c r="E40" s="15">
        <v>28.3</v>
      </c>
      <c r="F40" s="12">
        <v>43.2</v>
      </c>
      <c r="G40" s="18">
        <v>45500</v>
      </c>
    </row>
    <row r="41" spans="1:7">
      <c r="A41" s="14" t="s">
        <v>2</v>
      </c>
      <c r="B41" s="13" t="e">
        <f>B40+#REF!+B39+#REF!+#REF!+B38+B37+#REF!+#REF!+#REF!+B36+B35+#REF!+B34+#REF!+#REF!+#REF!+#REF!+#REF!+B31+#REF!+#REF!+#REF!+#REF!+#REF!+#REF!+B30+#REF!+#REF!+#REF!+#REF!+#REF!+B29+#REF!+B28+B27+B26+#REF!+#REF!+B25+#REF!+#REF!+#REF!+B24+#REF!+#REF!+B23+#REF!+B22+#REF!+#REF!+#REF!+#REF!+B21+B20+#REF!+#REF!+B18+B19+#REF!+#REF!+#REF!</f>
        <v>#REF!</v>
      </c>
      <c r="C41" s="13" t="e">
        <f>C40+#REF!+C39+#REF!+#REF!+C38+C37+#REF!+#REF!+#REF!+C36+C35+#REF!+C34+#REF!+#REF!+#REF!+#REF!+#REF!+C31+#REF!+#REF!+#REF!+#REF!+#REF!+#REF!+C30+#REF!+#REF!+#REF!+#REF!+#REF!+C29+#REF!+C28+C27+C26+#REF!+#REF!+C25+#REF!+#REF!+#REF!+C24+#REF!+#REF!+C23+#REF!+C22+#REF!+#REF!+#REF!+#REF!+C21+C20+#REF!+#REF!+C18+C19+#REF!+#REF!+#REF!</f>
        <v>#REF!</v>
      </c>
      <c r="D41" s="13" t="e">
        <f>D40+#REF!+D39+#REF!+#REF!+D38+D37+#REF!+#REF!+#REF!+D36+D35+#REF!+D34+#REF!+#REF!+#REF!+#REF!+#REF!+D31+#REF!+#REF!+#REF!+#REF!+#REF!+#REF!+D30+#REF!+#REF!+#REF!+#REF!+#REF!+D29+#REF!+D28+D27+D26+#REF!+#REF!+D25+#REF!+#REF!+#REF!+D24+#REF!+#REF!+D23+#REF!+D22+#REF!+#REF!+#REF!+#REF!+D21+D20+#REF!+#REF!+D18+D19+#REF!+#REF!+#REF!</f>
        <v>#REF!</v>
      </c>
      <c r="E41" s="13" t="e">
        <f>E40+#REF!+E39+#REF!+#REF!+E38+E37+#REF!+#REF!+#REF!+E36+E35+#REF!+E34+#REF!+#REF!+#REF!+#REF!+#REF!+E31+#REF!+#REF!+#REF!+#REF!+#REF!+#REF!+E30+#REF!+#REF!+#REF!+#REF!+#REF!+E29+#REF!+E28+E27+E26+#REF!+#REF!+E25+#REF!+#REF!+#REF!+E24+#REF!+#REF!+E23+#REF!+E22+#REF!+#REF!+#REF!+#REF!+E21+E20+#REF!+#REF!+E18+E19+#REF!+#REF!+#REF!</f>
        <v>#REF!</v>
      </c>
      <c r="F41" s="13" t="e">
        <f>F40+#REF!+F39+#REF!+#REF!+F38+F37+#REF!+#REF!+#REF!+F36+F35+#REF!+F34+#REF!+#REF!+#REF!+#REF!+#REF!+F31+#REF!+#REF!+#REF!+#REF!+#REF!+#REF!+F30+#REF!+#REF!+#REF!+#REF!+#REF!+F29+#REF!+F28+F27+F26+#REF!+#REF!+F25+#REF!+#REF!+#REF!+F24+#REF!+#REF!+F23+#REF!+F22+#REF!+#REF!+#REF!+#REF!+F21+F20+#REF!+#REF!+F18+F19+#REF!+#REF!+#REF!</f>
        <v>#REF!</v>
      </c>
      <c r="G41" s="19">
        <f>G40+G39+G38+G37+G36+G35+G34+G33+G31+G30+G29+G28+G27+G26+G25+G24+G23+G22+G21+G20+G19+G18</f>
        <v>1000000</v>
      </c>
    </row>
    <row r="42" spans="1:7">
      <c r="A42" s="7"/>
      <c r="B42" s="7"/>
      <c r="C42" s="7"/>
      <c r="D42" s="7"/>
      <c r="E42" s="7"/>
      <c r="F42" s="8"/>
      <c r="G42" s="8"/>
    </row>
    <row r="43" spans="1:7" s="2" customFormat="1" ht="21" customHeight="1">
      <c r="A43" s="28" t="s">
        <v>37</v>
      </c>
      <c r="B43" s="27"/>
      <c r="C43" s="27"/>
      <c r="D43" s="27"/>
      <c r="E43" s="27"/>
      <c r="F43" s="27"/>
      <c r="G43" s="27"/>
    </row>
    <row r="44" spans="1:7" ht="18.75" customHeight="1">
      <c r="A44" s="28" t="s">
        <v>28</v>
      </c>
      <c r="B44" s="27"/>
      <c r="C44" s="27"/>
      <c r="D44" s="27"/>
      <c r="E44" s="27"/>
      <c r="F44" s="27"/>
      <c r="G44" s="27"/>
    </row>
    <row r="45" spans="1:7" ht="18.75" customHeight="1">
      <c r="A45" s="21" t="s">
        <v>36</v>
      </c>
      <c r="B45" s="20"/>
      <c r="C45" s="20"/>
      <c r="D45" s="20"/>
      <c r="E45" s="20"/>
      <c r="F45" s="20"/>
      <c r="G45" s="20"/>
    </row>
    <row r="46" spans="1:7" ht="18.75" customHeight="1">
      <c r="A46" s="28" t="s">
        <v>29</v>
      </c>
      <c r="B46" s="27"/>
      <c r="C46" s="27"/>
      <c r="D46" s="27"/>
      <c r="E46" s="27"/>
      <c r="F46" s="27"/>
      <c r="G46" s="27"/>
    </row>
  </sheetData>
  <mergeCells count="21">
    <mergeCell ref="G15:G16"/>
    <mergeCell ref="A43:G43"/>
    <mergeCell ref="A44:G44"/>
    <mergeCell ref="A46:G46"/>
    <mergeCell ref="A9:G9"/>
    <mergeCell ref="A10:G10"/>
    <mergeCell ref="A11:G11"/>
    <mergeCell ref="A12:G12"/>
    <mergeCell ref="A15:A16"/>
    <mergeCell ref="B15:B16"/>
    <mergeCell ref="C15:C16"/>
    <mergeCell ref="D15:D16"/>
    <mergeCell ref="E15:E16"/>
    <mergeCell ref="F15:F16"/>
    <mergeCell ref="A1:G1"/>
    <mergeCell ref="A3:G3"/>
    <mergeCell ref="A6:G6"/>
    <mergeCell ref="A8:G8"/>
    <mergeCell ref="A2:G2"/>
    <mergeCell ref="A4:G4"/>
    <mergeCell ref="A5:G5"/>
  </mergeCells>
  <pageMargins left="1.5748031496062993" right="0.59055118110236227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додаток 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522</dc:creator>
  <cp:lastModifiedBy>User</cp:lastModifiedBy>
  <cp:lastPrinted>2021-11-03T08:33:25Z</cp:lastPrinted>
  <dcterms:created xsi:type="dcterms:W3CDTF">2019-03-12T15:02:43Z</dcterms:created>
  <dcterms:modified xsi:type="dcterms:W3CDTF">2021-11-11T14:54:19Z</dcterms:modified>
</cp:coreProperties>
</file>