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756" windowHeight="122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<sst xmlns="http://schemas.openxmlformats.org/spreadsheetml/2006/main" count="200" uniqueCount="181">
  <si>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</si>
  <si>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</si>
  <si>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</si>
  <si>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</si>
  <si>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</si>
  <si>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</si>
  <si>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</si>
  <si>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ціна за одиницю (грн)</t>
  </si>
  <si>
    <t>КНП  "Прикарпатський обласний центр служби крові ІФ ОР"</t>
  </si>
  <si>
    <t>Возна</t>
  </si>
  <si>
    <t>Печиво</t>
  </si>
  <si>
    <t>Корнійчук С.А.</t>
  </si>
  <si>
    <t>Рукавички оглядові ніирилові одноразового використання</t>
  </si>
  <si>
    <t>теплове навантаження</t>
  </si>
  <si>
    <t>ПАТ "КАТП-0928"</t>
  </si>
  <si>
    <t>вивіз сміття</t>
  </si>
  <si>
    <t>ТОВ"Прикарпатенерготрейд"</t>
  </si>
  <si>
    <t>Електроенергія</t>
  </si>
  <si>
    <t>АТ"Прикарпаттяобленерго"</t>
  </si>
  <si>
    <t>Електроенергія розподіл</t>
  </si>
  <si>
    <t>Електроенергія реактивна</t>
  </si>
  <si>
    <t>МПП Квант-ІІ</t>
  </si>
  <si>
    <t>підключення інтернету Коломия</t>
  </si>
  <si>
    <t>послуги інтернету</t>
  </si>
  <si>
    <t>маршрутизатор</t>
  </si>
  <si>
    <t>ПП ОККО Контракт</t>
  </si>
  <si>
    <t>А-95 талони номіналом 10л.</t>
  </si>
  <si>
    <t>ФОП Литвинюк Г.І.</t>
  </si>
  <si>
    <t>ноутбуки</t>
  </si>
  <si>
    <t>принтери</t>
  </si>
  <si>
    <t>ФОП Шавлай Г.Л.</t>
  </si>
  <si>
    <t>АХД 5л</t>
  </si>
  <si>
    <t>ПП Шкромида І.М.</t>
  </si>
  <si>
    <t>заправка картриджів</t>
  </si>
  <si>
    <t>-</t>
  </si>
  <si>
    <t>АТ Укрпошта</t>
  </si>
  <si>
    <t>марки різного номіналу</t>
  </si>
  <si>
    <t>ТзОВ Іводент</t>
  </si>
  <si>
    <t>маски захисні</t>
  </si>
  <si>
    <t>КП Ів-Франк.Водоекотехпром</t>
  </si>
  <si>
    <t>каналізація</t>
  </si>
  <si>
    <t>водопостачання</t>
  </si>
  <si>
    <t xml:space="preserve">АТ Прикарпатобленерго </t>
  </si>
  <si>
    <t>розподіл електроенергії</t>
  </si>
  <si>
    <t>ТОВ ПрикарпатЕнерготрейд</t>
  </si>
  <si>
    <t>електроенергія Ів-Фр.</t>
  </si>
  <si>
    <t>електроенергія Коломия</t>
  </si>
  <si>
    <t>КНП Калуська міська лікарня</t>
  </si>
  <si>
    <t>відшкодування за водопостачання, водовідведення</t>
  </si>
  <si>
    <t>відшкодування за вивіз сміття</t>
  </si>
  <si>
    <t>АТ Оператор ГРМ Івано-Франківськ газ</t>
  </si>
  <si>
    <t>розподіл газу</t>
  </si>
  <si>
    <t>Обласне бюро медико-соціальної експертизи</t>
  </si>
  <si>
    <t>Ів-Франк.міськмолокозав</t>
  </si>
  <si>
    <t>кефір 0,350 стакан</t>
  </si>
  <si>
    <t>сир свіжий 9%(кг)</t>
  </si>
  <si>
    <t>молоко 3,3% фас.пак 900гр</t>
  </si>
  <si>
    <t>ФОП "Тодорів Л.І".</t>
  </si>
  <si>
    <t>м"ясо яловиче 1 сорт</t>
  </si>
  <si>
    <t>тушка курки</t>
  </si>
  <si>
    <t>куряче філе</t>
  </si>
  <si>
    <t>електроенергію</t>
  </si>
  <si>
    <t>ТзОВ"Іводент""</t>
  </si>
  <si>
    <t>дезинфекційні засоби</t>
  </si>
  <si>
    <t>ТзОВ"Вікторія-Дизайн ІФ"</t>
  </si>
  <si>
    <t>буряк</t>
  </si>
  <si>
    <t>картопля</t>
  </si>
  <si>
    <t>манна крупа</t>
  </si>
  <si>
    <t>помідори</t>
  </si>
  <si>
    <t>Ф/Г "Доля"</t>
  </si>
  <si>
    <t>риба морожена</t>
  </si>
  <si>
    <t>яйця</t>
  </si>
  <si>
    <t>морква</t>
  </si>
  <si>
    <t>цибуля</t>
  </si>
  <si>
    <t>ТзОВ"МІТ ЛТД"</t>
  </si>
  <si>
    <t>мол.суміш "Нестожен"</t>
  </si>
  <si>
    <t>ТДВ"Ів-Фр.хлібокомбінат</t>
  </si>
  <si>
    <t>хліб 0,7</t>
  </si>
  <si>
    <t>Разом</t>
  </si>
  <si>
    <t>КНП "Івано-Франківський спеціалізований Будинок дитини ІФ ОР"</t>
  </si>
  <si>
    <t>Філія АТ"Прикарпаттяобленерго"</t>
  </si>
  <si>
    <t>за розподіл електроенергії</t>
  </si>
  <si>
    <t>ФОП Стефуришин І.М.</t>
  </si>
  <si>
    <t>Яйце 1кат.</t>
  </si>
  <si>
    <t xml:space="preserve">Печиво </t>
  </si>
  <si>
    <t>Томатна паста 0,490г</t>
  </si>
  <si>
    <t>Молоко  сухе</t>
  </si>
  <si>
    <t>Цукор</t>
  </si>
  <si>
    <t>ФОП Спетрук Я.С.</t>
  </si>
  <si>
    <t>Риба свіж.морожена</t>
  </si>
  <si>
    <t>Повидло</t>
  </si>
  <si>
    <t>Горошок консервований</t>
  </si>
  <si>
    <t>П-ць Олексюк В.І.</t>
  </si>
  <si>
    <t>Стегенце куряче</t>
  </si>
  <si>
    <t>Печінка яловича</t>
  </si>
  <si>
    <t>ТОВ”Прут АСМ”</t>
  </si>
  <si>
    <t>Сосиски</t>
  </si>
  <si>
    <t>ТДВ“Івано-Франківський міськмолокозавод”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</si>
  <si>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</si>
  <si>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</si>
  <si>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</si>
  <si>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</si>
  <si>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</si>
  <si>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</si>
  <si>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</si>
  <si>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КНП "Прикарпатський обласний клінічний центр психічного здоров"я ІФ ОР"</t>
  </si>
  <si>
    <t>ДМП "Ів.Франківськтеплокомуненерго"</t>
  </si>
  <si>
    <t>договірне навантаження (Гкал/ год)</t>
  </si>
  <si>
    <t>КНП "Івано-Франківський  обласний клінічний кардіологічний центр ІФ ОР"</t>
  </si>
  <si>
    <t>розподіл природного газу</t>
  </si>
  <si>
    <t xml:space="preserve">водовідведення </t>
  </si>
  <si>
    <t xml:space="preserve"> водопостачання</t>
  </si>
  <si>
    <t>теплопостачання</t>
  </si>
  <si>
    <t>електроенергія</t>
  </si>
  <si>
    <t>АТ "Прикарпатобленерго"</t>
  </si>
  <si>
    <t>розподіл електоенергії</t>
  </si>
  <si>
    <t>ТзОВ "Енерджі ТРЕЙД ГРУП"</t>
  </si>
  <si>
    <t>природний газ</t>
  </si>
  <si>
    <t>КНП "Івано - Франківська обласна клінічна інфеційна лікарня ІФ ОР"</t>
  </si>
  <si>
    <t xml:space="preserve">ВАТ "Івано-Франківськ газ"  </t>
  </si>
  <si>
    <t xml:space="preserve">КП "Водоекотехпром"  </t>
  </si>
  <si>
    <t>ДМП "Івано-Франківськ теплокомуненерго"</t>
  </si>
  <si>
    <t>ТОВ Прикарпатенерготрейд</t>
  </si>
  <si>
    <t>сибазон №20</t>
  </si>
  <si>
    <t>сибазон №21</t>
  </si>
  <si>
    <t>сибазон розчин  №20</t>
  </si>
  <si>
    <t xml:space="preserve">Управління поліції  охорони </t>
  </si>
  <si>
    <t xml:space="preserve">воєнізована охорона </t>
  </si>
  <si>
    <t>ФОП Іванишин  І.В.</t>
  </si>
  <si>
    <t>Вата  медична  Білосніжка</t>
  </si>
  <si>
    <t>бинт марл мед  7 м х 14 см</t>
  </si>
  <si>
    <t>пластер  2 см х 500 см</t>
  </si>
  <si>
    <t>Одноразові системи для вливання інф роз</t>
  </si>
  <si>
    <t xml:space="preserve">Шприц  ін"єк  одн    2,0 мл </t>
  </si>
  <si>
    <t xml:space="preserve">Шприц  ін"єк  одн    5,0 мл </t>
  </si>
  <si>
    <t>рукавички  огядові латексні  з пудрою  s</t>
  </si>
  <si>
    <t>рукавички  огядові латексні  з пудрою  м</t>
  </si>
  <si>
    <t>плівка пласка  на поліестеровій основі  30 х 40</t>
  </si>
  <si>
    <t xml:space="preserve">джут </t>
  </si>
  <si>
    <t>КНП "Івао-Франківський спеціалізований заклад надання психіатричної допомоги ІФ ОР"</t>
  </si>
  <si>
    <t xml:space="preserve">КП Обласний аптечний склад </t>
  </si>
  <si>
    <t>Ірина КОБЕЛЬСЬКА</t>
  </si>
  <si>
    <t>Ольга ДУТКА</t>
  </si>
  <si>
    <t>Ольга ПАНЧАК</t>
  </si>
  <si>
    <t>за період  04.10.2021р.  по  11.10.2021р.</t>
  </si>
  <si>
    <t>Централізована бухгалтерія при департаменті охорони здоров'я</t>
  </si>
  <si>
    <t>АТ "Укртелеком"</t>
  </si>
  <si>
    <t>Телекомунікаційні послуги за серпень 2021р.</t>
  </si>
  <si>
    <t>Телекомунікаційні послуги за вересень 2021р.</t>
  </si>
  <si>
    <t>ТОВ "ЮТІМ"</t>
  </si>
  <si>
    <t>Послуги інтернет за серпень-вересень 2021р.</t>
  </si>
  <si>
    <t>ФОП Дем'янiв В.С.</t>
  </si>
  <si>
    <t xml:space="preserve">Килимок для мишки </t>
  </si>
  <si>
    <t>Фільтр мережевий 6 розеток 5м</t>
  </si>
  <si>
    <t>Кабель USB 1,8м.</t>
  </si>
  <si>
    <t>Заправлення, Картридж Xerox Phaser 3052/3260, WC3215/3225 3K, (106P02778, 650N05408) ориг., Картридж</t>
  </si>
  <si>
    <t>Регенерацiя картриджа Canon 725; 712; Starter 0,7K,  Classiс, НР; 0,7К, Classiс</t>
  </si>
  <si>
    <t>Регенерацiя картриджа Сanon 103/303/703; 2К,  Classiс, Canon 725 1,6К, Classiс; НР (СВ435А) 1,5К, Classiс</t>
  </si>
  <si>
    <t>СПД Iваночко А.О.</t>
  </si>
  <si>
    <t>Жалюзі вертикальні</t>
  </si>
  <si>
    <t>Департамент охорони здоров'я</t>
  </si>
  <si>
    <t>ТОВ "АТ-ФАРМА"</t>
  </si>
  <si>
    <t>СЕВЕЛАМЕР-ВІСТА таблетки,вкриті плівковою оболонкою, по 800мг по 180 таблеток у контейнерах (баночках) з кришечкою; по 1 контейнеру (баночці) у картонній коробці</t>
  </si>
  <si>
    <t>ЦИНАКАЛЬЦЕТ-ВІСТА таблетки,вкриті плівковою оболонкою, по 30мг по 14 таблеток у блістері;по 2 блістери у картонній пачці</t>
  </si>
  <si>
    <t>Глатирамеру ацетат- віста,розчин для ін'єкцій,20 мг/мл по 1 мл препарату у попередньо наповненому шприці; по 1 попередньо наповненому шприцу в блістері; по 28 блістерів в картонній коробці</t>
  </si>
  <si>
    <t>Диметилфумарат-віста, капсули з модифікованим вивільненням по 240мг, по 10 капсул у блістері; по 6 блістерів в картонній пачці</t>
  </si>
  <si>
    <t>ТОВ "ДIАТОМ"</t>
  </si>
  <si>
    <t>МИРЦЕРА розчин для ін'єкцій, 50мкг/0,3мл у попередньо наповненому шприцу разом з голкою для ін'єкцій у картонній коробці</t>
  </si>
  <si>
    <t>МИРЦЕРА розчин для ін'єкцій, 75мкг/0,3мл у попередньо наповненому шприцу разом з голкою для ін'єкцій у картонній коробці</t>
  </si>
  <si>
    <t>ТОВ "СТМ-Фарм"</t>
  </si>
  <si>
    <t>Біовен,розчин для інфузій 10% по 50мл у флаконі №1</t>
  </si>
  <si>
    <t xml:space="preserve">Біовен,розчин для інфузій 10% по 50мл у флаконі №1 </t>
  </si>
  <si>
    <t>ТОВ "Фармастор"</t>
  </si>
  <si>
    <t>Ксеомін пор.д/п р-ну д/ін. 100 ОД №1</t>
  </si>
  <si>
    <t>Ксеомін пор.д/п р-ну д/ін. 50 ОД №1</t>
  </si>
  <si>
    <t>ТОВ "Iвано-Франкiвська фармацевтична компанія"</t>
  </si>
  <si>
    <t>Вiдшкодування вартостi препаратiв iмуносупресивної дiї</t>
  </si>
  <si>
    <t xml:space="preserve">Заступник директора департаменту </t>
  </si>
  <si>
    <t>Головний бузхгалтер ЦБ при ДОЗ ОДА</t>
  </si>
  <si>
    <t>0681436825</t>
  </si>
  <si>
    <t>Всього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</si>
</sst>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wrapText="1"/>
    </xf>
    <xf numFmtId="2" fontId="19" fillId="16" borderId="13" xfId="0" applyNumberFormat="1" applyFont="1" applyFill="1" applyBorder="1" applyAlignment="1">
      <alignment horizontal="center" vertical="center"/>
    </xf>
    <xf numFmtId="216" fontId="19" fillId="0" borderId="13" xfId="0" applyNumberFormat="1" applyFont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Continuous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 shrinkToFit="1"/>
    </xf>
    <xf numFmtId="218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 shrinkToFit="1"/>
    </xf>
    <xf numFmtId="218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 shrinkToFit="1"/>
    </xf>
    <xf numFmtId="218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218" fontId="19" fillId="0" borderId="17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18" fontId="19" fillId="0" borderId="18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218" fontId="19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203" fontId="18" fillId="0" borderId="15" xfId="0" applyNumberFormat="1" applyFont="1" applyFill="1" applyBorder="1" applyAlignment="1">
      <alignment/>
    </xf>
    <xf numFmtId="203" fontId="18" fillId="0" borderId="13" xfId="0" applyNumberFormat="1" applyFont="1" applyFill="1" applyBorder="1" applyAlignment="1">
      <alignment/>
    </xf>
    <xf numFmtId="203" fontId="18" fillId="0" borderId="13" xfId="0" applyNumberFormat="1" applyFont="1" applyFill="1" applyBorder="1" applyAlignment="1">
      <alignment horizontal="center"/>
    </xf>
    <xf numFmtId="225" fontId="18" fillId="0" borderId="13" xfId="0" applyNumberFormat="1" applyFont="1" applyFill="1" applyBorder="1" applyAlignment="1">
      <alignment horizontal="center" vertical="center"/>
    </xf>
    <xf numFmtId="203" fontId="18" fillId="0" borderId="14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left"/>
    </xf>
    <xf numFmtId="2" fontId="19" fillId="0" borderId="16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2" fontId="19" fillId="0" borderId="12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14" fontId="18" fillId="0" borderId="2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2" fontId="18" fillId="0" borderId="10" xfId="0" applyNumberFormat="1" applyFont="1" applyBorder="1" applyAlignment="1">
      <alignment horizontal="center"/>
    </xf>
    <xf numFmtId="203" fontId="18" fillId="16" borderId="22" xfId="0" applyNumberFormat="1" applyFont="1" applyFill="1" applyBorder="1" applyAlignment="1">
      <alignment horizontal="center" vertical="center" wrapText="1"/>
    </xf>
    <xf numFmtId="203" fontId="18" fillId="16" borderId="23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vertical="center"/>
    </xf>
    <xf numFmtId="14" fontId="19" fillId="0" borderId="26" xfId="0" applyNumberFormat="1" applyFont="1" applyBorder="1" applyAlignment="1">
      <alignment vertical="center"/>
    </xf>
    <xf numFmtId="14" fontId="19" fillId="0" borderId="27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49" fontId="18" fillId="0" borderId="0" xfId="0" applyNumberFormat="1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3" fontId="21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3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left" vertical="center"/>
    </xf>
    <xf numFmtId="0" fontId="19" fillId="16" borderId="16" xfId="0" applyFont="1" applyFill="1" applyBorder="1" applyAlignment="1">
      <alignment vertical="center" wrapText="1"/>
    </xf>
    <xf numFmtId="4" fontId="19" fillId="16" borderId="16" xfId="59" applyNumberFormat="1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/>
    </xf>
    <xf numFmtId="0" fontId="19" fillId="16" borderId="11" xfId="0" applyFont="1" applyFill="1" applyBorder="1" applyAlignment="1">
      <alignment vertical="center" wrapText="1"/>
    </xf>
    <xf numFmtId="4" fontId="19" fillId="16" borderId="11" xfId="59" applyNumberFormat="1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 wrapText="1"/>
    </xf>
    <xf numFmtId="2" fontId="19" fillId="16" borderId="11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B141" sqref="B141"/>
    </sheetView>
  </sheetViews>
  <sheetFormatPr defaultColWidth="9.140625" defaultRowHeight="12.75"/>
  <cols>
    <col min="1" max="1" width="18.7109375" style="14" customWidth="1"/>
    <col min="2" max="2" width="33.28125" style="16" customWidth="1"/>
    <col min="3" max="3" width="40.00390625" style="9" customWidth="1"/>
    <col min="4" max="4" width="11.7109375" style="15" customWidth="1"/>
    <col min="5" max="5" width="10.8515625" style="15" customWidth="1"/>
    <col min="6" max="6" width="13.140625" style="15" customWidth="1"/>
    <col min="7" max="7" width="10.57421875" style="9" bestFit="1" customWidth="1"/>
    <col min="8" max="16384" width="9.140625" style="9" customWidth="1"/>
  </cols>
  <sheetData>
    <row r="1" ht="6.75" customHeight="1"/>
    <row r="2" spans="1:6" s="12" customFormat="1" ht="18.75" customHeight="1">
      <c r="A2" s="123" t="s">
        <v>6</v>
      </c>
      <c r="B2" s="123"/>
      <c r="C2" s="123"/>
      <c r="D2" s="123"/>
      <c r="E2" s="123"/>
      <c r="F2" s="11"/>
    </row>
    <row r="3" spans="1:6" s="12" customFormat="1" ht="12" thickBot="1">
      <c r="A3" s="123" t="s">
        <v>144</v>
      </c>
      <c r="B3" s="123"/>
      <c r="C3" s="123"/>
      <c r="D3" s="123"/>
      <c r="E3" s="123"/>
      <c r="F3" s="10"/>
    </row>
    <row r="4" spans="1:7" s="23" customFormat="1" ht="36" customHeight="1" thickBot="1">
      <c r="A4" s="17" t="s">
        <v>0</v>
      </c>
      <c r="B4" s="18" t="s">
        <v>1</v>
      </c>
      <c r="C4" s="19" t="s">
        <v>2</v>
      </c>
      <c r="D4" s="20" t="s">
        <v>7</v>
      </c>
      <c r="E4" s="20" t="s">
        <v>3</v>
      </c>
      <c r="F4" s="21" t="s">
        <v>4</v>
      </c>
      <c r="G4" s="22"/>
    </row>
    <row r="5" spans="1:9" ht="12.75" customHeight="1">
      <c r="A5" s="105" t="s">
        <v>8</v>
      </c>
      <c r="B5" s="24" t="s">
        <v>9</v>
      </c>
      <c r="C5" s="25" t="s">
        <v>10</v>
      </c>
      <c r="D5" s="26">
        <v>66</v>
      </c>
      <c r="E5" s="27">
        <v>20</v>
      </c>
      <c r="F5" s="28">
        <f>D5*E5</f>
        <v>1320</v>
      </c>
      <c r="H5" s="13"/>
      <c r="I5" s="29"/>
    </row>
    <row r="6" spans="1:9" ht="24">
      <c r="A6" s="106"/>
      <c r="B6" s="30" t="s">
        <v>11</v>
      </c>
      <c r="C6" s="31" t="s">
        <v>12</v>
      </c>
      <c r="D6" s="32">
        <v>7</v>
      </c>
      <c r="E6" s="33">
        <v>1000</v>
      </c>
      <c r="F6" s="34">
        <f>D6*E6</f>
        <v>7000</v>
      </c>
      <c r="H6" s="13"/>
      <c r="I6" s="13"/>
    </row>
    <row r="7" spans="1:9" ht="12">
      <c r="A7" s="106"/>
      <c r="B7" s="30" t="s">
        <v>5</v>
      </c>
      <c r="C7" s="31" t="s">
        <v>13</v>
      </c>
      <c r="D7" s="32">
        <f>F7/E7</f>
        <v>51731.35922330097</v>
      </c>
      <c r="E7" s="33">
        <v>0.103</v>
      </c>
      <c r="F7" s="34">
        <v>5328.33</v>
      </c>
      <c r="H7" s="13"/>
      <c r="I7" s="13"/>
    </row>
    <row r="8" spans="1:9" ht="12">
      <c r="A8" s="106"/>
      <c r="B8" s="30" t="s">
        <v>14</v>
      </c>
      <c r="C8" s="31" t="s">
        <v>15</v>
      </c>
      <c r="D8" s="32">
        <v>113.08</v>
      </c>
      <c r="E8" s="33">
        <v>10</v>
      </c>
      <c r="F8" s="34">
        <f>D8*E8</f>
        <v>1130.8</v>
      </c>
      <c r="H8" s="13"/>
      <c r="I8" s="13"/>
    </row>
    <row r="9" spans="1:9" ht="12">
      <c r="A9" s="106"/>
      <c r="B9" s="30" t="s">
        <v>16</v>
      </c>
      <c r="C9" s="31" t="s">
        <v>17</v>
      </c>
      <c r="D9" s="32">
        <f>F9/E9</f>
        <v>3.0927643089227694</v>
      </c>
      <c r="E9" s="33">
        <v>8002</v>
      </c>
      <c r="F9" s="34">
        <v>24748.3</v>
      </c>
      <c r="H9" s="13"/>
      <c r="I9" s="13"/>
    </row>
    <row r="10" spans="1:9" ht="12">
      <c r="A10" s="106"/>
      <c r="B10" s="117" t="s">
        <v>18</v>
      </c>
      <c r="C10" s="31" t="s">
        <v>19</v>
      </c>
      <c r="D10" s="32">
        <f>F10/E10</f>
        <v>1.5314633841539615</v>
      </c>
      <c r="E10" s="33">
        <v>8002</v>
      </c>
      <c r="F10" s="34">
        <v>12254.77</v>
      </c>
      <c r="H10" s="29"/>
      <c r="I10" s="29"/>
    </row>
    <row r="11" spans="1:9" ht="12" thickBot="1">
      <c r="A11" s="106"/>
      <c r="B11" s="118"/>
      <c r="C11" s="35" t="s">
        <v>20</v>
      </c>
      <c r="D11" s="36">
        <f>F11/E11</f>
        <v>0.10800000000000001</v>
      </c>
      <c r="E11" s="37">
        <v>6400</v>
      </c>
      <c r="F11" s="38">
        <v>691.2</v>
      </c>
      <c r="H11" s="29"/>
      <c r="I11" s="13"/>
    </row>
    <row r="12" spans="1:9" ht="13.5" customHeight="1" thickBot="1">
      <c r="A12" s="108"/>
      <c r="B12" s="39" t="s">
        <v>78</v>
      </c>
      <c r="C12" s="1"/>
      <c r="D12" s="40"/>
      <c r="E12" s="40"/>
      <c r="F12" s="41">
        <f>SUM(F5:F11)</f>
        <v>52473.399999999994</v>
      </c>
      <c r="I12" s="13"/>
    </row>
    <row r="13" spans="1:9" ht="13.5" customHeight="1">
      <c r="A13" s="119" t="s">
        <v>52</v>
      </c>
      <c r="B13" s="24" t="s">
        <v>21</v>
      </c>
      <c r="C13" s="42" t="s">
        <v>22</v>
      </c>
      <c r="D13" s="26">
        <v>1</v>
      </c>
      <c r="E13" s="26">
        <v>2880</v>
      </c>
      <c r="F13" s="43">
        <v>2880</v>
      </c>
      <c r="I13" s="13"/>
    </row>
    <row r="14" spans="1:9" ht="13.5" customHeight="1">
      <c r="A14" s="120"/>
      <c r="B14" s="30" t="s">
        <v>21</v>
      </c>
      <c r="C14" s="44" t="s">
        <v>23</v>
      </c>
      <c r="D14" s="32">
        <v>1</v>
      </c>
      <c r="E14" s="32">
        <v>240</v>
      </c>
      <c r="F14" s="45">
        <v>240</v>
      </c>
      <c r="I14" s="13"/>
    </row>
    <row r="15" spans="1:6" ht="12">
      <c r="A15" s="120"/>
      <c r="B15" s="30" t="s">
        <v>21</v>
      </c>
      <c r="C15" s="44" t="s">
        <v>24</v>
      </c>
      <c r="D15" s="32">
        <v>1</v>
      </c>
      <c r="E15" s="32">
        <v>450</v>
      </c>
      <c r="F15" s="45">
        <v>450</v>
      </c>
    </row>
    <row r="16" spans="1:6" ht="12">
      <c r="A16" s="120"/>
      <c r="B16" s="30" t="s">
        <v>25</v>
      </c>
      <c r="C16" s="46" t="s">
        <v>26</v>
      </c>
      <c r="D16" s="32">
        <v>1640</v>
      </c>
      <c r="E16" s="32">
        <f>F16/D16</f>
        <v>30.36</v>
      </c>
      <c r="F16" s="45">
        <v>49790.4</v>
      </c>
    </row>
    <row r="17" spans="1:6" ht="12">
      <c r="A17" s="120"/>
      <c r="B17" s="30" t="s">
        <v>27</v>
      </c>
      <c r="C17" s="46" t="s">
        <v>28</v>
      </c>
      <c r="D17" s="32">
        <v>3</v>
      </c>
      <c r="E17" s="32">
        <f aca="true" t="shared" si="0" ref="E17:E22">F17/D17</f>
        <v>16200</v>
      </c>
      <c r="F17" s="45">
        <v>48600</v>
      </c>
    </row>
    <row r="18" spans="1:6" ht="12">
      <c r="A18" s="120"/>
      <c r="B18" s="30" t="s">
        <v>27</v>
      </c>
      <c r="C18" s="46" t="s">
        <v>29</v>
      </c>
      <c r="D18" s="32">
        <v>3</v>
      </c>
      <c r="E18" s="32">
        <f t="shared" si="0"/>
        <v>7100</v>
      </c>
      <c r="F18" s="45">
        <v>21300</v>
      </c>
    </row>
    <row r="19" spans="1:6" ht="12">
      <c r="A19" s="120"/>
      <c r="B19" s="30" t="s">
        <v>30</v>
      </c>
      <c r="C19" s="46" t="s">
        <v>31</v>
      </c>
      <c r="D19" s="32">
        <v>4</v>
      </c>
      <c r="E19" s="32">
        <f t="shared" si="0"/>
        <v>741</v>
      </c>
      <c r="F19" s="45">
        <v>2964</v>
      </c>
    </row>
    <row r="20" spans="1:6" ht="12">
      <c r="A20" s="120"/>
      <c r="B20" s="30" t="s">
        <v>32</v>
      </c>
      <c r="C20" s="46" t="s">
        <v>33</v>
      </c>
      <c r="D20" s="32">
        <v>1</v>
      </c>
      <c r="E20" s="32" t="s">
        <v>34</v>
      </c>
      <c r="F20" s="45">
        <v>590</v>
      </c>
    </row>
    <row r="21" spans="1:6" ht="12">
      <c r="A21" s="120"/>
      <c r="B21" s="30" t="s">
        <v>35</v>
      </c>
      <c r="C21" s="46" t="s">
        <v>36</v>
      </c>
      <c r="D21" s="32">
        <v>5247</v>
      </c>
      <c r="E21" s="32">
        <f t="shared" si="0"/>
        <v>9.49056603773585</v>
      </c>
      <c r="F21" s="45">
        <v>49797</v>
      </c>
    </row>
    <row r="22" spans="1:6" ht="12">
      <c r="A22" s="120"/>
      <c r="B22" s="30" t="s">
        <v>37</v>
      </c>
      <c r="C22" s="46" t="s">
        <v>38</v>
      </c>
      <c r="D22" s="32">
        <v>2000</v>
      </c>
      <c r="E22" s="32">
        <f t="shared" si="0"/>
        <v>0.84</v>
      </c>
      <c r="F22" s="45">
        <v>1680</v>
      </c>
    </row>
    <row r="23" spans="1:6" ht="12">
      <c r="A23" s="120"/>
      <c r="B23" s="30" t="s">
        <v>39</v>
      </c>
      <c r="C23" s="46" t="s">
        <v>40</v>
      </c>
      <c r="D23" s="32">
        <v>117.264</v>
      </c>
      <c r="E23" s="32">
        <v>13.66</v>
      </c>
      <c r="F23" s="45">
        <v>1601.35</v>
      </c>
    </row>
    <row r="24" spans="1:6" ht="12">
      <c r="A24" s="120"/>
      <c r="B24" s="30" t="s">
        <v>39</v>
      </c>
      <c r="C24" s="46" t="s">
        <v>41</v>
      </c>
      <c r="D24" s="32">
        <v>17</v>
      </c>
      <c r="E24" s="32">
        <v>11.6</v>
      </c>
      <c r="F24" s="45">
        <v>197.06</v>
      </c>
    </row>
    <row r="25" spans="1:6" ht="12">
      <c r="A25" s="120"/>
      <c r="B25" s="30" t="s">
        <v>42</v>
      </c>
      <c r="C25" s="46" t="s">
        <v>43</v>
      </c>
      <c r="D25" s="32">
        <v>574.58</v>
      </c>
      <c r="E25" s="32">
        <v>1.55</v>
      </c>
      <c r="F25" s="45">
        <v>889.78</v>
      </c>
    </row>
    <row r="26" spans="1:6" ht="12">
      <c r="A26" s="120"/>
      <c r="B26" s="30" t="s">
        <v>44</v>
      </c>
      <c r="C26" s="46" t="s">
        <v>45</v>
      </c>
      <c r="D26" s="32">
        <f>F26/E26</f>
        <v>574.5754716981132</v>
      </c>
      <c r="E26" s="32">
        <v>2.332</v>
      </c>
      <c r="F26" s="45">
        <v>1339.91</v>
      </c>
    </row>
    <row r="27" spans="1:6" ht="12">
      <c r="A27" s="120"/>
      <c r="B27" s="30" t="s">
        <v>44</v>
      </c>
      <c r="C27" s="46" t="s">
        <v>46</v>
      </c>
      <c r="D27" s="32">
        <f>F27/E27</f>
        <v>96.26753246753246</v>
      </c>
      <c r="E27" s="32">
        <v>3.85</v>
      </c>
      <c r="F27" s="45">
        <v>370.63</v>
      </c>
    </row>
    <row r="28" spans="1:6" ht="12">
      <c r="A28" s="120"/>
      <c r="B28" s="47" t="s">
        <v>47</v>
      </c>
      <c r="C28" s="44" t="s">
        <v>48</v>
      </c>
      <c r="D28" s="32">
        <f>F28/E28</f>
        <v>1.7670967741935484</v>
      </c>
      <c r="E28" s="32">
        <v>31</v>
      </c>
      <c r="F28" s="45">
        <v>54.78</v>
      </c>
    </row>
    <row r="29" spans="1:6" ht="12">
      <c r="A29" s="120"/>
      <c r="B29" s="47" t="s">
        <v>47</v>
      </c>
      <c r="C29" s="44" t="s">
        <v>49</v>
      </c>
      <c r="D29" s="32">
        <v>1</v>
      </c>
      <c r="E29" s="32">
        <v>29.57</v>
      </c>
      <c r="F29" s="45">
        <v>29.57</v>
      </c>
    </row>
    <row r="30" spans="1:6" ht="12" thickBot="1">
      <c r="A30" s="120"/>
      <c r="B30" s="48" t="s">
        <v>50</v>
      </c>
      <c r="C30" s="49" t="s">
        <v>51</v>
      </c>
      <c r="D30" s="36">
        <v>2</v>
      </c>
      <c r="E30" s="36">
        <v>1704.26</v>
      </c>
      <c r="F30" s="50">
        <f>D30*E30</f>
        <v>3408.52</v>
      </c>
    </row>
    <row r="31" spans="1:6" ht="12" thickBot="1">
      <c r="A31" s="121"/>
      <c r="B31" s="51" t="s">
        <v>78</v>
      </c>
      <c r="C31" s="52"/>
      <c r="D31" s="53"/>
      <c r="E31" s="54"/>
      <c r="F31" s="55">
        <f>SUM(F13:F30)</f>
        <v>186183</v>
      </c>
    </row>
    <row r="32" spans="1:6" ht="12">
      <c r="A32" s="105" t="s">
        <v>79</v>
      </c>
      <c r="B32" s="122" t="s">
        <v>53</v>
      </c>
      <c r="C32" s="57" t="s">
        <v>54</v>
      </c>
      <c r="D32" s="58">
        <v>10.5</v>
      </c>
      <c r="E32" s="58">
        <v>70</v>
      </c>
      <c r="F32" s="59">
        <v>735</v>
      </c>
    </row>
    <row r="33" spans="1:6" ht="12">
      <c r="A33" s="106"/>
      <c r="B33" s="115"/>
      <c r="C33" s="60" t="s">
        <v>55</v>
      </c>
      <c r="D33" s="61">
        <v>83</v>
      </c>
      <c r="E33" s="61">
        <v>4</v>
      </c>
      <c r="F33" s="62">
        <v>332</v>
      </c>
    </row>
    <row r="34" spans="1:6" ht="12">
      <c r="A34" s="106"/>
      <c r="B34" s="115"/>
      <c r="C34" s="63" t="s">
        <v>56</v>
      </c>
      <c r="D34" s="61">
        <v>22.5</v>
      </c>
      <c r="E34" s="61">
        <v>119</v>
      </c>
      <c r="F34" s="62">
        <v>2677.5</v>
      </c>
    </row>
    <row r="35" spans="1:6" ht="12">
      <c r="A35" s="106"/>
      <c r="B35" s="117" t="s">
        <v>57</v>
      </c>
      <c r="C35" s="2" t="s">
        <v>58</v>
      </c>
      <c r="D35" s="61">
        <v>142</v>
      </c>
      <c r="E35" s="61">
        <v>40</v>
      </c>
      <c r="F35" s="62">
        <v>5680</v>
      </c>
    </row>
    <row r="36" spans="1:6" ht="12">
      <c r="A36" s="106"/>
      <c r="B36" s="117"/>
      <c r="C36" s="2" t="s">
        <v>59</v>
      </c>
      <c r="D36" s="61">
        <v>68</v>
      </c>
      <c r="E36" s="61">
        <v>18.2</v>
      </c>
      <c r="F36" s="62">
        <v>1237.6</v>
      </c>
    </row>
    <row r="37" spans="1:6" ht="12">
      <c r="A37" s="106"/>
      <c r="B37" s="117"/>
      <c r="C37" s="64" t="s">
        <v>60</v>
      </c>
      <c r="D37" s="61">
        <v>103</v>
      </c>
      <c r="E37" s="61">
        <v>6.3</v>
      </c>
      <c r="F37" s="62">
        <v>648.9</v>
      </c>
    </row>
    <row r="38" spans="1:6" ht="12">
      <c r="A38" s="106"/>
      <c r="B38" s="30" t="s">
        <v>80</v>
      </c>
      <c r="C38" s="65" t="s">
        <v>81</v>
      </c>
      <c r="D38" s="66">
        <v>1.27</v>
      </c>
      <c r="E38" s="61">
        <v>10125</v>
      </c>
      <c r="F38" s="62">
        <v>15506.08</v>
      </c>
    </row>
    <row r="39" spans="1:6" ht="12">
      <c r="A39" s="106"/>
      <c r="B39" s="30" t="s">
        <v>16</v>
      </c>
      <c r="C39" s="63" t="s">
        <v>61</v>
      </c>
      <c r="D39" s="61">
        <v>2.44</v>
      </c>
      <c r="E39" s="61">
        <v>10125</v>
      </c>
      <c r="F39" s="62">
        <v>29670.68</v>
      </c>
    </row>
    <row r="40" spans="1:6" ht="12">
      <c r="A40" s="106"/>
      <c r="B40" s="30" t="s">
        <v>62</v>
      </c>
      <c r="C40" s="63" t="s">
        <v>63</v>
      </c>
      <c r="D40" s="61"/>
      <c r="E40" s="61"/>
      <c r="F40" s="62">
        <v>4453.3</v>
      </c>
    </row>
    <row r="41" spans="1:6" ht="12">
      <c r="A41" s="106"/>
      <c r="B41" s="117" t="s">
        <v>64</v>
      </c>
      <c r="C41" s="2" t="s">
        <v>65</v>
      </c>
      <c r="D41" s="61">
        <v>9.5</v>
      </c>
      <c r="E41" s="61">
        <v>87.5</v>
      </c>
      <c r="F41" s="62">
        <v>831.25</v>
      </c>
    </row>
    <row r="42" spans="1:6" ht="12">
      <c r="A42" s="106"/>
      <c r="B42" s="117"/>
      <c r="C42" s="2" t="s">
        <v>66</v>
      </c>
      <c r="D42" s="61">
        <v>6</v>
      </c>
      <c r="E42" s="61">
        <v>307</v>
      </c>
      <c r="F42" s="62">
        <v>1840</v>
      </c>
    </row>
    <row r="43" spans="1:6" ht="12">
      <c r="A43" s="106"/>
      <c r="B43" s="117"/>
      <c r="C43" s="2" t="s">
        <v>67</v>
      </c>
      <c r="D43" s="61">
        <v>17</v>
      </c>
      <c r="E43" s="61">
        <v>15</v>
      </c>
      <c r="F43" s="62">
        <v>255</v>
      </c>
    </row>
    <row r="44" spans="1:6" ht="12">
      <c r="A44" s="106"/>
      <c r="B44" s="117"/>
      <c r="C44" s="2" t="s">
        <v>68</v>
      </c>
      <c r="D44" s="61">
        <v>20</v>
      </c>
      <c r="E44" s="61">
        <v>6</v>
      </c>
      <c r="F44" s="62">
        <v>120</v>
      </c>
    </row>
    <row r="45" spans="1:6" ht="12">
      <c r="A45" s="106"/>
      <c r="B45" s="117" t="s">
        <v>69</v>
      </c>
      <c r="C45" s="2" t="s">
        <v>70</v>
      </c>
      <c r="D45" s="61">
        <v>90</v>
      </c>
      <c r="E45" s="61">
        <v>10</v>
      </c>
      <c r="F45" s="62">
        <v>900</v>
      </c>
    </row>
    <row r="46" spans="1:6" ht="12">
      <c r="A46" s="106"/>
      <c r="B46" s="117"/>
      <c r="C46" s="2" t="s">
        <v>71</v>
      </c>
      <c r="D46" s="61">
        <v>3</v>
      </c>
      <c r="E46" s="61">
        <v>180</v>
      </c>
      <c r="F46" s="62">
        <v>540</v>
      </c>
    </row>
    <row r="47" spans="1:6" ht="12">
      <c r="A47" s="106"/>
      <c r="B47" s="117"/>
      <c r="C47" s="2" t="s">
        <v>72</v>
      </c>
      <c r="D47" s="61">
        <v>12</v>
      </c>
      <c r="E47" s="61">
        <v>23.26</v>
      </c>
      <c r="F47" s="62">
        <v>279.12</v>
      </c>
    </row>
    <row r="48" spans="1:6" ht="12">
      <c r="A48" s="106"/>
      <c r="B48" s="117"/>
      <c r="C48" s="2" t="s">
        <v>73</v>
      </c>
      <c r="D48" s="61">
        <v>10.5</v>
      </c>
      <c r="E48" s="61">
        <v>30.8</v>
      </c>
      <c r="F48" s="62">
        <v>323.4</v>
      </c>
    </row>
    <row r="49" spans="1:6" ht="12">
      <c r="A49" s="106"/>
      <c r="B49" s="30" t="s">
        <v>74</v>
      </c>
      <c r="C49" s="2" t="s">
        <v>75</v>
      </c>
      <c r="D49" s="61">
        <v>317.38</v>
      </c>
      <c r="E49" s="61">
        <v>4</v>
      </c>
      <c r="F49" s="62">
        <v>1269.52</v>
      </c>
    </row>
    <row r="50" spans="1:6" ht="12" thickBot="1">
      <c r="A50" s="106"/>
      <c r="B50" s="67" t="s">
        <v>76</v>
      </c>
      <c r="C50" s="4" t="s">
        <v>77</v>
      </c>
      <c r="D50" s="68">
        <v>14.94</v>
      </c>
      <c r="E50" s="68">
        <v>34</v>
      </c>
      <c r="F50" s="69">
        <v>507.96</v>
      </c>
    </row>
    <row r="51" spans="1:6" ht="12" thickBot="1">
      <c r="A51" s="108"/>
      <c r="B51" s="39" t="s">
        <v>78</v>
      </c>
      <c r="C51" s="70"/>
      <c r="D51" s="40"/>
      <c r="E51" s="71"/>
      <c r="F51" s="72">
        <v>67807.31</v>
      </c>
    </row>
    <row r="52" spans="1:6" ht="12">
      <c r="A52" s="119" t="s">
        <v>105</v>
      </c>
      <c r="B52" s="124" t="s">
        <v>82</v>
      </c>
      <c r="C52" s="56" t="s">
        <v>83</v>
      </c>
      <c r="D52" s="27">
        <v>2.95</v>
      </c>
      <c r="E52" s="27">
        <v>1080</v>
      </c>
      <c r="F52" s="73">
        <v>3186</v>
      </c>
    </row>
    <row r="53" spans="1:6" ht="12">
      <c r="A53" s="120"/>
      <c r="B53" s="114"/>
      <c r="C53" s="47" t="s">
        <v>84</v>
      </c>
      <c r="D53" s="33">
        <v>65</v>
      </c>
      <c r="E53" s="33">
        <v>18</v>
      </c>
      <c r="F53" s="74">
        <v>1170</v>
      </c>
    </row>
    <row r="54" spans="1:6" ht="12">
      <c r="A54" s="120"/>
      <c r="B54" s="114"/>
      <c r="C54" s="47" t="s">
        <v>85</v>
      </c>
      <c r="D54" s="33">
        <v>31.85</v>
      </c>
      <c r="E54" s="33">
        <v>12</v>
      </c>
      <c r="F54" s="74">
        <v>382.2</v>
      </c>
    </row>
    <row r="55" spans="1:6" ht="12">
      <c r="A55" s="120"/>
      <c r="B55" s="114"/>
      <c r="C55" s="47" t="s">
        <v>86</v>
      </c>
      <c r="D55" s="33">
        <v>65</v>
      </c>
      <c r="E55" s="33">
        <v>25</v>
      </c>
      <c r="F55" s="74">
        <v>1625</v>
      </c>
    </row>
    <row r="56" spans="1:6" ht="12">
      <c r="A56" s="120"/>
      <c r="B56" s="125"/>
      <c r="C56" s="47" t="s">
        <v>87</v>
      </c>
      <c r="D56" s="33">
        <v>26</v>
      </c>
      <c r="E56" s="33">
        <v>115</v>
      </c>
      <c r="F56" s="74">
        <v>2990</v>
      </c>
    </row>
    <row r="57" spans="1:6" ht="12">
      <c r="A57" s="120"/>
      <c r="B57" s="113" t="s">
        <v>88</v>
      </c>
      <c r="C57" s="47" t="s">
        <v>89</v>
      </c>
      <c r="D57" s="33">
        <v>79.2</v>
      </c>
      <c r="E57" s="33">
        <v>20</v>
      </c>
      <c r="F57" s="74">
        <v>1584</v>
      </c>
    </row>
    <row r="58" spans="1:6" ht="12">
      <c r="A58" s="120"/>
      <c r="B58" s="114"/>
      <c r="C58" s="47" t="s">
        <v>90</v>
      </c>
      <c r="D58" s="33">
        <v>42</v>
      </c>
      <c r="E58" s="33">
        <v>20</v>
      </c>
      <c r="F58" s="74">
        <v>840</v>
      </c>
    </row>
    <row r="59" spans="1:6" ht="12">
      <c r="A59" s="120"/>
      <c r="B59" s="125"/>
      <c r="C59" s="47" t="s">
        <v>91</v>
      </c>
      <c r="D59" s="33">
        <v>26.94</v>
      </c>
      <c r="E59" s="33">
        <v>10.2</v>
      </c>
      <c r="F59" s="74">
        <v>274.79</v>
      </c>
    </row>
    <row r="60" spans="1:6" ht="12">
      <c r="A60" s="120"/>
      <c r="B60" s="113" t="s">
        <v>92</v>
      </c>
      <c r="C60" s="47" t="s">
        <v>93</v>
      </c>
      <c r="D60" s="33">
        <v>59</v>
      </c>
      <c r="E60" s="33">
        <v>140</v>
      </c>
      <c r="F60" s="74">
        <v>8260</v>
      </c>
    </row>
    <row r="61" spans="1:6" ht="12">
      <c r="A61" s="120"/>
      <c r="B61" s="125"/>
      <c r="C61" s="47" t="s">
        <v>94</v>
      </c>
      <c r="D61" s="33">
        <v>60</v>
      </c>
      <c r="E61" s="33">
        <v>8</v>
      </c>
      <c r="F61" s="74">
        <v>480</v>
      </c>
    </row>
    <row r="62" spans="1:6" ht="12">
      <c r="A62" s="120"/>
      <c r="B62" s="47" t="s">
        <v>95</v>
      </c>
      <c r="C62" s="47" t="s">
        <v>96</v>
      </c>
      <c r="D62" s="33">
        <v>57.2</v>
      </c>
      <c r="E62" s="33">
        <v>55.7</v>
      </c>
      <c r="F62" s="74">
        <v>3186.04</v>
      </c>
    </row>
    <row r="63" spans="1:6" ht="12">
      <c r="A63" s="120"/>
      <c r="B63" s="113" t="s">
        <v>97</v>
      </c>
      <c r="C63" s="47" t="s">
        <v>98</v>
      </c>
      <c r="D63" s="33">
        <v>85.99</v>
      </c>
      <c r="E63" s="33">
        <v>15</v>
      </c>
      <c r="F63" s="74">
        <v>1289.85</v>
      </c>
    </row>
    <row r="64" spans="1:6" ht="12">
      <c r="A64" s="120"/>
      <c r="B64" s="114"/>
      <c r="C64" s="115" t="s">
        <v>99</v>
      </c>
      <c r="D64" s="116">
        <v>24</v>
      </c>
      <c r="E64" s="116">
        <v>40</v>
      </c>
      <c r="F64" s="112">
        <v>960</v>
      </c>
    </row>
    <row r="65" spans="1:6" ht="12">
      <c r="A65" s="120"/>
      <c r="B65" s="125"/>
      <c r="C65" s="115"/>
      <c r="D65" s="116"/>
      <c r="E65" s="116"/>
      <c r="F65" s="112"/>
    </row>
    <row r="66" spans="1:6" ht="12">
      <c r="A66" s="120"/>
      <c r="B66" s="113" t="s">
        <v>100</v>
      </c>
      <c r="C66" s="115" t="s">
        <v>101</v>
      </c>
      <c r="D66" s="116">
        <v>12</v>
      </c>
      <c r="E66" s="116">
        <v>90</v>
      </c>
      <c r="F66" s="112">
        <v>1080</v>
      </c>
    </row>
    <row r="67" spans="1:6" ht="12">
      <c r="A67" s="120"/>
      <c r="B67" s="114"/>
      <c r="C67" s="115"/>
      <c r="D67" s="116"/>
      <c r="E67" s="116"/>
      <c r="F67" s="112"/>
    </row>
    <row r="68" spans="1:6" ht="12">
      <c r="A68" s="120"/>
      <c r="B68" s="114"/>
      <c r="C68" s="47" t="s">
        <v>102</v>
      </c>
      <c r="D68" s="33">
        <v>8.8</v>
      </c>
      <c r="E68" s="33">
        <v>95</v>
      </c>
      <c r="F68" s="74">
        <v>836</v>
      </c>
    </row>
    <row r="69" spans="1:6" ht="12">
      <c r="A69" s="120"/>
      <c r="B69" s="114"/>
      <c r="C69" s="47" t="s">
        <v>103</v>
      </c>
      <c r="D69" s="33">
        <v>15</v>
      </c>
      <c r="E69" s="33">
        <v>40</v>
      </c>
      <c r="F69" s="74">
        <v>600</v>
      </c>
    </row>
    <row r="70" spans="1:6" ht="12" thickBot="1">
      <c r="A70" s="120"/>
      <c r="B70" s="114"/>
      <c r="C70" s="48" t="s">
        <v>104</v>
      </c>
      <c r="D70" s="37">
        <v>12</v>
      </c>
      <c r="E70" s="37">
        <v>74</v>
      </c>
      <c r="F70" s="75">
        <v>888</v>
      </c>
    </row>
    <row r="71" spans="1:6" ht="12" thickBot="1">
      <c r="A71" s="121"/>
      <c r="B71" s="51" t="s">
        <v>78</v>
      </c>
      <c r="C71" s="76"/>
      <c r="D71" s="54"/>
      <c r="E71" s="54"/>
      <c r="F71" s="77">
        <v>29631.88</v>
      </c>
    </row>
    <row r="72" spans="1:6" ht="28.5" customHeight="1" thickBot="1">
      <c r="A72" s="103" t="s">
        <v>108</v>
      </c>
      <c r="B72" s="78" t="s">
        <v>106</v>
      </c>
      <c r="C72" s="5" t="s">
        <v>107</v>
      </c>
      <c r="D72" s="6">
        <f>F72/E72</f>
        <v>51731.32103596051</v>
      </c>
      <c r="E72" s="7">
        <v>0.5367</v>
      </c>
      <c r="F72" s="8">
        <v>27764.2</v>
      </c>
    </row>
    <row r="73" spans="1:6" ht="30" customHeight="1" thickBot="1">
      <c r="A73" s="104"/>
      <c r="B73" s="79" t="s">
        <v>78</v>
      </c>
      <c r="C73" s="80"/>
      <c r="D73" s="81"/>
      <c r="E73" s="82"/>
      <c r="F73" s="83">
        <f>SUM(F72:F72)</f>
        <v>27764.2</v>
      </c>
    </row>
    <row r="74" spans="1:6" ht="12.75" customHeight="1">
      <c r="A74" s="105" t="s">
        <v>118</v>
      </c>
      <c r="B74" s="84" t="s">
        <v>119</v>
      </c>
      <c r="C74" s="57" t="s">
        <v>109</v>
      </c>
      <c r="D74" s="58">
        <v>19.017</v>
      </c>
      <c r="E74" s="58">
        <v>0.77351</v>
      </c>
      <c r="F74" s="59">
        <v>22820.82</v>
      </c>
    </row>
    <row r="75" spans="1:6" ht="12">
      <c r="A75" s="106"/>
      <c r="B75" s="65" t="s">
        <v>120</v>
      </c>
      <c r="C75" s="2" t="s">
        <v>110</v>
      </c>
      <c r="D75" s="61">
        <v>9.66</v>
      </c>
      <c r="E75" s="85">
        <v>453</v>
      </c>
      <c r="F75" s="62">
        <v>5251.18</v>
      </c>
    </row>
    <row r="76" spans="1:6" ht="12">
      <c r="A76" s="106"/>
      <c r="B76" s="65" t="s">
        <v>120</v>
      </c>
      <c r="C76" s="2" t="s">
        <v>111</v>
      </c>
      <c r="D76" s="61">
        <v>11.28</v>
      </c>
      <c r="E76" s="61">
        <v>631.5</v>
      </c>
      <c r="F76" s="62">
        <v>8624.05</v>
      </c>
    </row>
    <row r="77" spans="1:6" ht="12">
      <c r="A77" s="106"/>
      <c r="B77" s="3" t="s">
        <v>121</v>
      </c>
      <c r="C77" s="30" t="s">
        <v>112</v>
      </c>
      <c r="D77" s="61">
        <v>0.1051</v>
      </c>
      <c r="E77" s="61">
        <v>51731.32</v>
      </c>
      <c r="F77" s="62">
        <v>5436.96</v>
      </c>
    </row>
    <row r="78" spans="1:6" ht="12">
      <c r="A78" s="106"/>
      <c r="B78" s="65" t="s">
        <v>122</v>
      </c>
      <c r="C78" s="2" t="s">
        <v>113</v>
      </c>
      <c r="D78" s="61">
        <v>1.927238</v>
      </c>
      <c r="E78" s="61">
        <v>18525</v>
      </c>
      <c r="F78" s="62">
        <v>42842.5</v>
      </c>
    </row>
    <row r="79" spans="1:6" ht="12">
      <c r="A79" s="106"/>
      <c r="B79" s="65" t="s">
        <v>114</v>
      </c>
      <c r="C79" s="2" t="s">
        <v>115</v>
      </c>
      <c r="D79" s="61">
        <v>1.27622</v>
      </c>
      <c r="E79" s="61">
        <v>18525</v>
      </c>
      <c r="F79" s="62">
        <v>28370.38</v>
      </c>
    </row>
    <row r="80" spans="1:6" ht="12" thickBot="1">
      <c r="A80" s="106"/>
      <c r="B80" s="67" t="s">
        <v>116</v>
      </c>
      <c r="C80" s="4" t="s">
        <v>117</v>
      </c>
      <c r="D80" s="68">
        <v>16.34</v>
      </c>
      <c r="E80" s="68">
        <v>0.77351</v>
      </c>
      <c r="F80" s="69">
        <v>15168.54</v>
      </c>
    </row>
    <row r="81" spans="1:6" s="14" customFormat="1" ht="12" thickBot="1">
      <c r="A81" s="107"/>
      <c r="B81" s="86" t="s">
        <v>78</v>
      </c>
      <c r="C81" s="87"/>
      <c r="D81" s="88"/>
      <c r="E81" s="88"/>
      <c r="F81" s="89">
        <f>F80+F79+F78+F77+F76+F75+F74</f>
        <v>128514.43000000002</v>
      </c>
    </row>
    <row r="82" spans="1:6" ht="12">
      <c r="A82" s="105" t="s">
        <v>139</v>
      </c>
      <c r="B82" s="90" t="s">
        <v>140</v>
      </c>
      <c r="C82" s="91" t="s">
        <v>123</v>
      </c>
      <c r="D82" s="92">
        <v>15</v>
      </c>
      <c r="E82" s="58">
        <v>7</v>
      </c>
      <c r="F82" s="93">
        <v>105</v>
      </c>
    </row>
    <row r="83" spans="1:6" ht="12">
      <c r="A83" s="106"/>
      <c r="B83" s="94" t="s">
        <v>140</v>
      </c>
      <c r="C83" s="63" t="s">
        <v>124</v>
      </c>
      <c r="D83" s="95">
        <v>15</v>
      </c>
      <c r="E83" s="61">
        <v>3</v>
      </c>
      <c r="F83" s="96">
        <v>45</v>
      </c>
    </row>
    <row r="84" spans="1:6" ht="12">
      <c r="A84" s="106"/>
      <c r="B84" s="94" t="s">
        <v>140</v>
      </c>
      <c r="C84" s="63" t="s">
        <v>125</v>
      </c>
      <c r="D84" s="95">
        <v>452</v>
      </c>
      <c r="E84" s="61">
        <v>10</v>
      </c>
      <c r="F84" s="96">
        <v>4520</v>
      </c>
    </row>
    <row r="85" spans="1:6" ht="12">
      <c r="A85" s="106"/>
      <c r="B85" s="94" t="s">
        <v>126</v>
      </c>
      <c r="C85" s="63" t="s">
        <v>127</v>
      </c>
      <c r="D85" s="95">
        <v>128.8</v>
      </c>
      <c r="E85" s="61">
        <v>744</v>
      </c>
      <c r="F85" s="96">
        <v>111283.2</v>
      </c>
    </row>
    <row r="86" spans="1:6" ht="12">
      <c r="A86" s="106"/>
      <c r="B86" s="109" t="s">
        <v>128</v>
      </c>
      <c r="C86" s="63" t="s">
        <v>129</v>
      </c>
      <c r="D86" s="95">
        <v>12</v>
      </c>
      <c r="E86" s="61">
        <v>50</v>
      </c>
      <c r="F86" s="96">
        <v>600</v>
      </c>
    </row>
    <row r="87" spans="1:6" ht="12">
      <c r="A87" s="106"/>
      <c r="B87" s="110"/>
      <c r="C87" s="63" t="s">
        <v>130</v>
      </c>
      <c r="D87" s="95">
        <v>8.47</v>
      </c>
      <c r="E87" s="61">
        <v>50</v>
      </c>
      <c r="F87" s="96">
        <v>423.5</v>
      </c>
    </row>
    <row r="88" spans="1:6" ht="12">
      <c r="A88" s="106"/>
      <c r="B88" s="110"/>
      <c r="C88" s="63" t="s">
        <v>131</v>
      </c>
      <c r="D88" s="95">
        <v>14</v>
      </c>
      <c r="E88" s="61">
        <v>24</v>
      </c>
      <c r="F88" s="96">
        <v>336</v>
      </c>
    </row>
    <row r="89" spans="1:6" ht="12">
      <c r="A89" s="106"/>
      <c r="B89" s="110"/>
      <c r="C89" s="63" t="s">
        <v>132</v>
      </c>
      <c r="D89" s="95">
        <v>5.21</v>
      </c>
      <c r="E89" s="61">
        <v>100</v>
      </c>
      <c r="F89" s="96">
        <v>521</v>
      </c>
    </row>
    <row r="90" spans="1:6" ht="12">
      <c r="A90" s="106"/>
      <c r="B90" s="110"/>
      <c r="C90" s="63" t="s">
        <v>133</v>
      </c>
      <c r="D90" s="95">
        <v>1.09</v>
      </c>
      <c r="E90" s="61">
        <v>500</v>
      </c>
      <c r="F90" s="96">
        <v>545</v>
      </c>
    </row>
    <row r="91" spans="1:6" ht="12">
      <c r="A91" s="106"/>
      <c r="B91" s="110"/>
      <c r="C91" s="63" t="s">
        <v>134</v>
      </c>
      <c r="D91" s="95">
        <v>1.25</v>
      </c>
      <c r="E91" s="61">
        <v>500</v>
      </c>
      <c r="F91" s="96">
        <v>625</v>
      </c>
    </row>
    <row r="92" spans="1:6" ht="12">
      <c r="A92" s="106"/>
      <c r="B92" s="110"/>
      <c r="C92" s="63" t="s">
        <v>135</v>
      </c>
      <c r="D92" s="95">
        <v>4.77</v>
      </c>
      <c r="E92" s="61">
        <v>2000</v>
      </c>
      <c r="F92" s="96">
        <v>9540</v>
      </c>
    </row>
    <row r="93" spans="1:6" ht="12">
      <c r="A93" s="106"/>
      <c r="B93" s="110"/>
      <c r="C93" s="63" t="s">
        <v>136</v>
      </c>
      <c r="D93" s="95">
        <v>4.77</v>
      </c>
      <c r="E93" s="61">
        <v>2000</v>
      </c>
      <c r="F93" s="96">
        <v>9540</v>
      </c>
    </row>
    <row r="94" spans="1:6" ht="12">
      <c r="A94" s="106"/>
      <c r="B94" s="110"/>
      <c r="C94" s="63" t="s">
        <v>137</v>
      </c>
      <c r="D94" s="95">
        <v>2194</v>
      </c>
      <c r="E94" s="61">
        <v>2</v>
      </c>
      <c r="F94" s="96">
        <v>4388</v>
      </c>
    </row>
    <row r="95" spans="1:6" ht="12" thickBot="1">
      <c r="A95" s="106"/>
      <c r="B95" s="111"/>
      <c r="C95" s="97" t="s">
        <v>138</v>
      </c>
      <c r="D95" s="98">
        <v>50</v>
      </c>
      <c r="E95" s="68">
        <v>5</v>
      </c>
      <c r="F95" s="99">
        <v>250</v>
      </c>
    </row>
    <row r="96" spans="1:6" s="14" customFormat="1" ht="13.5" customHeight="1" thickBot="1">
      <c r="A96" s="108"/>
      <c r="B96" s="100" t="s">
        <v>78</v>
      </c>
      <c r="C96" s="101"/>
      <c r="D96" s="40"/>
      <c r="E96" s="102"/>
      <c r="F96" s="41">
        <f>SUM(F82:F95)</f>
        <v>142721.7</v>
      </c>
    </row>
    <row r="97" spans="1:9" s="12" customFormat="1" ht="21.75" customHeight="1">
      <c r="A97" s="152" t="s">
        <v>145</v>
      </c>
      <c r="B97" s="133" t="s">
        <v>146</v>
      </c>
      <c r="C97" s="134" t="s">
        <v>147</v>
      </c>
      <c r="D97" s="135">
        <v>581.98</v>
      </c>
      <c r="E97" s="136">
        <v>1</v>
      </c>
      <c r="F97" s="163">
        <f aca="true" t="shared" si="1" ref="F97:F105">SUM(D97*E97)</f>
        <v>581.98</v>
      </c>
      <c r="G97" s="137"/>
      <c r="I97" s="137"/>
    </row>
    <row r="98" spans="1:9" s="12" customFormat="1" ht="21.75" customHeight="1">
      <c r="A98" s="158"/>
      <c r="B98" s="138"/>
      <c r="C98" s="134" t="s">
        <v>148</v>
      </c>
      <c r="D98" s="135">
        <v>645.39</v>
      </c>
      <c r="E98" s="136">
        <v>1</v>
      </c>
      <c r="F98" s="163">
        <f t="shared" si="1"/>
        <v>645.39</v>
      </c>
      <c r="G98" s="137"/>
      <c r="I98" s="137"/>
    </row>
    <row r="99" spans="1:9" s="12" customFormat="1" ht="12">
      <c r="A99" s="158"/>
      <c r="B99" s="139" t="s">
        <v>149</v>
      </c>
      <c r="C99" s="139" t="s">
        <v>150</v>
      </c>
      <c r="D99" s="135">
        <v>350</v>
      </c>
      <c r="E99" s="136">
        <v>2</v>
      </c>
      <c r="F99" s="163">
        <f t="shared" si="1"/>
        <v>700</v>
      </c>
      <c r="G99" s="137"/>
      <c r="I99" s="137"/>
    </row>
    <row r="100" spans="1:9" s="12" customFormat="1" ht="9.75" customHeight="1">
      <c r="A100" s="158"/>
      <c r="B100" s="133" t="s">
        <v>151</v>
      </c>
      <c r="C100" s="139" t="s">
        <v>152</v>
      </c>
      <c r="D100" s="135">
        <v>55</v>
      </c>
      <c r="E100" s="136">
        <v>1</v>
      </c>
      <c r="F100" s="163">
        <f t="shared" si="1"/>
        <v>55</v>
      </c>
      <c r="G100" s="137"/>
      <c r="I100" s="137"/>
    </row>
    <row r="101" spans="1:9" s="12" customFormat="1" ht="12">
      <c r="A101" s="158"/>
      <c r="B101" s="140"/>
      <c r="C101" s="139" t="s">
        <v>153</v>
      </c>
      <c r="D101" s="135">
        <v>287</v>
      </c>
      <c r="E101" s="136">
        <v>5</v>
      </c>
      <c r="F101" s="163">
        <f t="shared" si="1"/>
        <v>1435</v>
      </c>
      <c r="G101" s="137"/>
      <c r="I101" s="137"/>
    </row>
    <row r="102" spans="1:9" s="12" customFormat="1" ht="12">
      <c r="A102" s="158"/>
      <c r="B102" s="138"/>
      <c r="C102" s="139" t="s">
        <v>154</v>
      </c>
      <c r="D102" s="135">
        <v>35</v>
      </c>
      <c r="E102" s="136">
        <v>3</v>
      </c>
      <c r="F102" s="163">
        <f t="shared" si="1"/>
        <v>105</v>
      </c>
      <c r="G102" s="137"/>
      <c r="I102" s="137"/>
    </row>
    <row r="103" spans="1:9" s="12" customFormat="1" ht="36">
      <c r="A103" s="158"/>
      <c r="B103" s="141" t="s">
        <v>151</v>
      </c>
      <c r="C103" s="139" t="s">
        <v>155</v>
      </c>
      <c r="D103" s="135">
        <v>185</v>
      </c>
      <c r="E103" s="136">
        <v>3</v>
      </c>
      <c r="F103" s="163">
        <f t="shared" si="1"/>
        <v>555</v>
      </c>
      <c r="G103" s="137"/>
      <c r="I103" s="137"/>
    </row>
    <row r="104" spans="1:9" s="12" customFormat="1" ht="24">
      <c r="A104" s="158"/>
      <c r="B104" s="141"/>
      <c r="C104" s="142" t="s">
        <v>156</v>
      </c>
      <c r="D104" s="135">
        <v>149</v>
      </c>
      <c r="E104" s="136">
        <v>14</v>
      </c>
      <c r="F104" s="163">
        <f t="shared" si="1"/>
        <v>2086</v>
      </c>
      <c r="G104" s="137"/>
      <c r="I104" s="137"/>
    </row>
    <row r="105" spans="1:9" s="12" customFormat="1" ht="36">
      <c r="A105" s="158"/>
      <c r="B105" s="141"/>
      <c r="C105" s="142" t="s">
        <v>157</v>
      </c>
      <c r="D105" s="135">
        <v>158</v>
      </c>
      <c r="E105" s="136">
        <v>14</v>
      </c>
      <c r="F105" s="163">
        <f t="shared" si="1"/>
        <v>2212</v>
      </c>
      <c r="G105" s="137"/>
      <c r="I105" s="137"/>
    </row>
    <row r="106" spans="1:9" s="12" customFormat="1" ht="20.25" customHeight="1" thickBot="1">
      <c r="A106" s="158"/>
      <c r="B106" s="143" t="s">
        <v>158</v>
      </c>
      <c r="C106" s="144" t="s">
        <v>159</v>
      </c>
      <c r="D106" s="145">
        <v>671.3</v>
      </c>
      <c r="E106" s="146">
        <v>8.64</v>
      </c>
      <c r="F106" s="168">
        <v>5800</v>
      </c>
      <c r="G106" s="137"/>
      <c r="I106" s="137"/>
    </row>
    <row r="107" spans="1:9" s="12" customFormat="1" ht="14.25" customHeight="1" thickBot="1">
      <c r="A107" s="170"/>
      <c r="B107" s="147" t="s">
        <v>78</v>
      </c>
      <c r="C107" s="148"/>
      <c r="D107" s="149"/>
      <c r="E107" s="150"/>
      <c r="F107" s="151">
        <f>SUM(F97:F106)</f>
        <v>14175.369999999999</v>
      </c>
      <c r="G107" s="137"/>
      <c r="I107" s="137"/>
    </row>
    <row r="108" spans="1:9" s="12" customFormat="1" ht="48">
      <c r="A108" s="152" t="s">
        <v>160</v>
      </c>
      <c r="B108" s="153" t="s">
        <v>161</v>
      </c>
      <c r="C108" s="154" t="s">
        <v>162</v>
      </c>
      <c r="D108" s="155">
        <v>3519</v>
      </c>
      <c r="E108" s="156">
        <v>13</v>
      </c>
      <c r="F108" s="157">
        <f aca="true" t="shared" si="2" ref="F108:F117">SUM(D108*E108)</f>
        <v>45747</v>
      </c>
      <c r="G108" s="137"/>
      <c r="I108" s="137"/>
    </row>
    <row r="109" spans="1:9" s="12" customFormat="1" ht="36">
      <c r="A109" s="158"/>
      <c r="B109" s="159"/>
      <c r="C109" s="160" t="s">
        <v>163</v>
      </c>
      <c r="D109" s="161">
        <v>2438.8</v>
      </c>
      <c r="E109" s="162">
        <v>82</v>
      </c>
      <c r="F109" s="163">
        <f t="shared" si="2"/>
        <v>199981.6</v>
      </c>
      <c r="G109" s="137"/>
      <c r="I109" s="137"/>
    </row>
    <row r="110" spans="1:9" s="12" customFormat="1" ht="48">
      <c r="A110" s="158"/>
      <c r="B110" s="159"/>
      <c r="C110" s="160" t="s">
        <v>164</v>
      </c>
      <c r="D110" s="164">
        <v>563.12</v>
      </c>
      <c r="E110" s="162">
        <v>784</v>
      </c>
      <c r="F110" s="163">
        <f t="shared" si="2"/>
        <v>441486.08</v>
      </c>
      <c r="G110" s="137"/>
      <c r="I110" s="137"/>
    </row>
    <row r="111" spans="1:9" s="12" customFormat="1" ht="36">
      <c r="A111" s="158"/>
      <c r="B111" s="165"/>
      <c r="C111" s="160" t="s">
        <v>165</v>
      </c>
      <c r="D111" s="164">
        <v>741.83</v>
      </c>
      <c r="E111" s="166">
        <v>60</v>
      </c>
      <c r="F111" s="163">
        <f t="shared" si="2"/>
        <v>44509.8</v>
      </c>
      <c r="G111" s="137"/>
      <c r="I111" s="137"/>
    </row>
    <row r="112" spans="1:9" s="12" customFormat="1" ht="36">
      <c r="A112" s="158"/>
      <c r="B112" s="133" t="s">
        <v>166</v>
      </c>
      <c r="C112" s="160" t="s">
        <v>167</v>
      </c>
      <c r="D112" s="164">
        <v>2128.23</v>
      </c>
      <c r="E112" s="162">
        <v>31</v>
      </c>
      <c r="F112" s="163">
        <f t="shared" si="2"/>
        <v>65975.13</v>
      </c>
      <c r="G112" s="137"/>
      <c r="I112" s="137"/>
    </row>
    <row r="113" spans="1:9" s="12" customFormat="1" ht="36">
      <c r="A113" s="158"/>
      <c r="B113" s="138"/>
      <c r="C113" s="160" t="s">
        <v>168</v>
      </c>
      <c r="D113" s="164">
        <v>3197.16</v>
      </c>
      <c r="E113" s="166">
        <v>10</v>
      </c>
      <c r="F113" s="163">
        <f t="shared" si="2"/>
        <v>31971.6</v>
      </c>
      <c r="G113" s="137"/>
      <c r="I113" s="137"/>
    </row>
    <row r="114" spans="1:9" s="12" customFormat="1" ht="12">
      <c r="A114" s="158"/>
      <c r="B114" s="133" t="s">
        <v>169</v>
      </c>
      <c r="C114" s="160" t="s">
        <v>170</v>
      </c>
      <c r="D114" s="164">
        <v>5473</v>
      </c>
      <c r="E114" s="162">
        <v>26</v>
      </c>
      <c r="F114" s="163">
        <f t="shared" si="2"/>
        <v>142298</v>
      </c>
      <c r="G114" s="137"/>
      <c r="I114" s="137"/>
    </row>
    <row r="115" spans="1:9" s="12" customFormat="1" ht="12">
      <c r="A115" s="158"/>
      <c r="B115" s="138"/>
      <c r="C115" s="160" t="s">
        <v>171</v>
      </c>
      <c r="D115" s="164">
        <v>5473</v>
      </c>
      <c r="E115" s="162">
        <v>113</v>
      </c>
      <c r="F115" s="163">
        <f t="shared" si="2"/>
        <v>618449</v>
      </c>
      <c r="G115" s="137"/>
      <c r="I115" s="137"/>
    </row>
    <row r="116" spans="1:9" s="12" customFormat="1" ht="12">
      <c r="A116" s="158"/>
      <c r="B116" s="133" t="s">
        <v>172</v>
      </c>
      <c r="C116" s="160" t="s">
        <v>173</v>
      </c>
      <c r="D116" s="164">
        <v>5650.61</v>
      </c>
      <c r="E116" s="162">
        <v>14</v>
      </c>
      <c r="F116" s="163">
        <f t="shared" si="2"/>
        <v>79108.54</v>
      </c>
      <c r="G116" s="137"/>
      <c r="I116" s="137"/>
    </row>
    <row r="117" spans="1:9" s="12" customFormat="1" ht="12">
      <c r="A117" s="158"/>
      <c r="B117" s="138"/>
      <c r="C117" s="160" t="s">
        <v>174</v>
      </c>
      <c r="D117" s="164">
        <v>2589.92</v>
      </c>
      <c r="E117" s="166">
        <v>46</v>
      </c>
      <c r="F117" s="163">
        <f t="shared" si="2"/>
        <v>119136.32</v>
      </c>
      <c r="G117" s="137"/>
      <c r="I117" s="137"/>
    </row>
    <row r="118" spans="1:9" s="12" customFormat="1" ht="24" thickBot="1">
      <c r="A118" s="158"/>
      <c r="B118" s="167" t="s">
        <v>175</v>
      </c>
      <c r="C118" s="144" t="s">
        <v>176</v>
      </c>
      <c r="D118" s="145"/>
      <c r="E118" s="146"/>
      <c r="F118" s="168">
        <v>878059.67</v>
      </c>
      <c r="G118" s="137"/>
      <c r="H118" s="137"/>
      <c r="I118" s="137"/>
    </row>
    <row r="119" spans="1:9" s="12" customFormat="1" ht="23.25" customHeight="1" thickBot="1">
      <c r="A119" s="169"/>
      <c r="B119" s="147" t="s">
        <v>78</v>
      </c>
      <c r="C119" s="148"/>
      <c r="D119" s="149"/>
      <c r="E119" s="150"/>
      <c r="F119" s="151">
        <f>SUM(F108:F118)</f>
        <v>2666722.74</v>
      </c>
      <c r="G119" s="137"/>
      <c r="I119" s="137"/>
    </row>
    <row r="120" spans="1:6" s="132" customFormat="1" ht="14.25" thickBot="1">
      <c r="A120" s="127" t="s">
        <v>180</v>
      </c>
      <c r="B120" s="128"/>
      <c r="C120" s="128"/>
      <c r="D120" s="129">
        <f>F119+F107+F96+F81+F73+F51+F31+F12</f>
        <v>3286362.150000001</v>
      </c>
      <c r="E120" s="130"/>
      <c r="F120" s="131"/>
    </row>
    <row r="122" spans="1:3" ht="12">
      <c r="A122" s="14" t="s">
        <v>177</v>
      </c>
      <c r="C122" s="14" t="s">
        <v>141</v>
      </c>
    </row>
    <row r="123" ht="12">
      <c r="C123" s="14"/>
    </row>
    <row r="124" spans="1:3" ht="12">
      <c r="A124" s="14" t="s">
        <v>178</v>
      </c>
      <c r="C124" s="14" t="s">
        <v>142</v>
      </c>
    </row>
    <row r="125" ht="12">
      <c r="C125" s="14"/>
    </row>
    <row r="126" ht="12">
      <c r="A126" s="14" t="s">
        <v>143</v>
      </c>
    </row>
    <row r="127" ht="12">
      <c r="A127" s="126" t="s">
        <v>179</v>
      </c>
    </row>
  </sheetData>
  <sheetProtection/>
  <mergeCells count="39">
    <mergeCell ref="A97:A107"/>
    <mergeCell ref="A108:A119"/>
    <mergeCell ref="A120:C120"/>
    <mergeCell ref="D120:F120"/>
    <mergeCell ref="B97:B98"/>
    <mergeCell ref="B100:B102"/>
    <mergeCell ref="B103:B105"/>
    <mergeCell ref="B108:B111"/>
    <mergeCell ref="B112:B113"/>
    <mergeCell ref="B114:B115"/>
    <mergeCell ref="B116:B117"/>
    <mergeCell ref="A2:E2"/>
    <mergeCell ref="A3:E3"/>
    <mergeCell ref="A52:A71"/>
    <mergeCell ref="B52:B56"/>
    <mergeCell ref="B57:B59"/>
    <mergeCell ref="B60:B61"/>
    <mergeCell ref="B63:B65"/>
    <mergeCell ref="C64:C65"/>
    <mergeCell ref="D64:D65"/>
    <mergeCell ref="E64:E65"/>
    <mergeCell ref="B10:B11"/>
    <mergeCell ref="A5:A12"/>
    <mergeCell ref="A13:A31"/>
    <mergeCell ref="A32:A51"/>
    <mergeCell ref="B32:B34"/>
    <mergeCell ref="B35:B37"/>
    <mergeCell ref="B41:B44"/>
    <mergeCell ref="B45:B48"/>
    <mergeCell ref="F64:F65"/>
    <mergeCell ref="B66:B70"/>
    <mergeCell ref="C66:C67"/>
    <mergeCell ref="D66:D67"/>
    <mergeCell ref="E66:E67"/>
    <mergeCell ref="F66:F67"/>
    <mergeCell ref="A72:A73"/>
    <mergeCell ref="A74:A81"/>
    <mergeCell ref="A82:A96"/>
    <mergeCell ref="B86:B95"/>
  </mergeCells>
  <printOptions/>
  <pageMargins left="0.8267716535433072" right="0.2362204724409449" top="0.35433070866141736" bottom="0.2362204724409449" header="0.11811023622047245" footer="0.11811023622047245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2021-10-11T12:06:38Z</cp:lastPrinted>
  <dcterms:created xsi:type="dcterms:W3CDTF">1996-10-08T23:32:33Z</dcterms:created>
  <dcterms:modified xsi:type="dcterms:W3CDTF">2021-10-11T12:10:45Z</dcterms:modified>
  <cp:category/>
  <cp:version/>
  <cp:contentType/>
  <cp:contentStatus/>
</cp:coreProperties>
</file>