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91" windowWidth="9720" windowHeight="15480" activeTab="0"/>
  </bookViews>
  <sheets>
    <sheet name="охорона здоров&quot;я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<sst xmlns="http://schemas.openxmlformats.org/spreadsheetml/2006/main" count="51" uniqueCount="49">
  <si>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Установа</t>
  </si>
  <si>
    <t>Постачальник</t>
  </si>
  <si>
    <t>Кількість</t>
  </si>
  <si>
    <t xml:space="preserve">Інформація щодо придбання товарів, робіт і послуг за кошти обласного бюджету   </t>
  </si>
  <si>
    <t>Всього:</t>
  </si>
  <si>
    <t>Найменування товару , чи послуг</t>
  </si>
  <si>
    <t>Ціна за одиницю</t>
  </si>
  <si>
    <t>Загальна вартість</t>
  </si>
  <si>
    <t>Виконавець:</t>
  </si>
  <si>
    <t>Ольга Панчак</t>
  </si>
  <si>
    <t>за період 03.05.2021  по 09.05.2021р.</t>
  </si>
  <si>
    <t>КНП ІФ ОСКТС "Смерічка" ІФ ОР</t>
  </si>
  <si>
    <t>ТзОВ "Калуська фабрика родина"</t>
  </si>
  <si>
    <t>Хліб луцький подовий в/г (кг)</t>
  </si>
  <si>
    <t>Хліб "Дарницький" жит.подовий (кг)</t>
  </si>
  <si>
    <t>М'ясо свинини (кг)</t>
  </si>
  <si>
    <t>ФОП Головатюк С.В.</t>
  </si>
  <si>
    <t>Філе птиці (кг)</t>
  </si>
  <si>
    <t>Повидло фруктове (кг)</t>
  </si>
  <si>
    <t>ФОП Головатюк В.М.</t>
  </si>
  <si>
    <t>Капуста (кг)</t>
  </si>
  <si>
    <t>Кекс "Паска" 0,37 (шт)</t>
  </si>
  <si>
    <t>Сардельки Телячі (кг)</t>
  </si>
  <si>
    <t>Ковбаса варена "Лікарська" (кг)</t>
  </si>
  <si>
    <t>Ковбаса "Домашня" (кг)</t>
  </si>
  <si>
    <t>ФОП Головатюк Л.В.</t>
  </si>
  <si>
    <t>Сухофрукти (кг)</t>
  </si>
  <si>
    <t>Кооператив "Медтехнік"</t>
  </si>
  <si>
    <t>Поточний ремонт,налагодження апарата  для гальванізації "Поток -1"</t>
  </si>
  <si>
    <t>Водопостачання (куб.м)</t>
  </si>
  <si>
    <t>КП "СКП"</t>
  </si>
  <si>
    <t>Водовідведення (куб.м)</t>
  </si>
  <si>
    <t>Департамент охорони здоров'я</t>
  </si>
  <si>
    <t>ТОВ "АТ-ФАРМА"</t>
  </si>
  <si>
    <t>МЕРОПЕНЕМ - ВІСТА порошок для приготування розчину для інєкцій по 1000 мг; 10 флаконів з порошком у картонній коробці</t>
  </si>
  <si>
    <t>Всього по департаменті охорони здоров'я</t>
  </si>
  <si>
    <t>Централізована бухгалтерія при департаменті охорони здоров'я</t>
  </si>
  <si>
    <t>ФОП Дем'янiв В.С.</t>
  </si>
  <si>
    <t>Картридж Xerox Phaser 3052/3260, WC3215/3225 3K, (106R2778, 650 N05408) REM</t>
  </si>
  <si>
    <t>Відновлення, Drum Unit Xerox P3052/3225 (101R00474, 650N05409) 10K, ориг., Long Life</t>
  </si>
  <si>
    <t>Ремонт, Xerox WorkCentre 3225, Принтер</t>
  </si>
  <si>
    <t>Ремонт, Картридж Xerox Phaser 3052/3260, WC3215/3225 3K, (106P02778, 650N05408) ориг., Картридж</t>
  </si>
  <si>
    <t>Заправлення, Картридж Xerox Xerox Phaser 3052/3260, WC3215/3225 3K, (106P02778, 650N05408) ориг., Картридж</t>
  </si>
  <si>
    <t>Регенерацiя картриджа Canon 725; 712; Starter 0,7K,  Classiс, НР; 0,7К, Classiс</t>
  </si>
  <si>
    <t>Регенерацiя картриджа Сanon 103/303/703; 2К,  Classiс, Canon 725 1,6К, Classiс; НР (СВ435А) 1,5К, Classiс</t>
  </si>
  <si>
    <t>Всього по централізованій бухгалтерії</t>
  </si>
  <si>
    <t>Разом:</t>
  </si>
  <si>
    <t>Головний бухгалтер:</t>
  </si>
  <si>
    <t>Дутка О.Й.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</si>
</sst>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"/>
    <numFmt numFmtId="170" formatCode="0.0000"/>
    <numFmt numFmtId="171" formatCode="0.#"/>
    <numFmt numFmtId="172" formatCode="#,###.00"/>
    <numFmt numFmtId="173" formatCode="0.##"/>
    <numFmt numFmtId="174" formatCode="#,###.##"/>
    <numFmt numFmtId="175" formatCode="0.00;[Red]0.00"/>
    <numFmt numFmtId="176" formatCode="_-* #,##0.00&quot; грн.&quot;_-;\-* #,##0.00&quot; грн.&quot;_-;_-* \-??&quot; грн.&quot;_-;_-@_-"/>
    <numFmt numFmtId="177" formatCode="_-* #,##0.00\ _г_р_н_._-;\-* #,##0.00\ _г_р_н_._-;_-* \-??\ _г_р_н_._-;_-@_-"/>
    <numFmt numFmtId="178" formatCode="_-* #,##0.00_р_._-;\-* #,##0.00_р_._-;_-* &quot;-&quot;??_р_._-;_-@_-"/>
    <numFmt numFmtId="179" formatCode="#,##0.000"/>
    <numFmt numFmtId="180" formatCode="_-* #,##0_р_._-;\-* #,##0_р_._-;_-* &quot;-&quot;??_р_._-;_-@_-"/>
    <numFmt numFmtId="181" formatCode="0.00000"/>
    <numFmt numFmtId="182" formatCode="#,##0.00_ ;\-#,##0.00\ "/>
    <numFmt numFmtId="183" formatCode="#,##0.00\ _₴"/>
    <numFmt numFmtId="184" formatCode="#,##0\ _₴"/>
    <numFmt numFmtId="185" formatCode="_-* #,##0.00\ _г_р_н_._-;\-* #,##0.00\ _г_р_н_._-;_-* &quot;-&quot;??\ _г_р_н_._-;_-@_-"/>
    <numFmt numFmtId="186" formatCode="_-* #,##0\ _г_р_н_._-;\-* #,##0\ _г_р_н_._-;_-* &quot;-&quot;??\ _г_р_н_._-;_-@_-"/>
    <numFmt numFmtId="187" formatCode="#,##0.00_р_."/>
    <numFmt numFmtId="188" formatCode="0.###"/>
    <numFmt numFmtId="189" formatCode="0.########"/>
    <numFmt numFmtId="190" formatCode="0.####"/>
    <numFmt numFmtId="191" formatCode="0.#########"/>
    <numFmt numFmtId="192" formatCode="0.#######"/>
    <numFmt numFmtId="193" formatCode="0.######"/>
    <numFmt numFmtId="194" formatCode="0.#####"/>
    <numFmt numFmtId="195" formatCode="#,##0.0000"/>
    <numFmt numFmtId="196" formatCode="#,##0.00000"/>
    <numFmt numFmtId="197" formatCode="#,##0.00;\-#,##0.00"/>
    <numFmt numFmtId="198" formatCode="#,##0.00;[Red]\-#,##0.00"/>
    <numFmt numFmtId="199" formatCode="#,##0&quot;р.&quot;;[Red]\-#,##0&quot;р.&quot;"/>
    <numFmt numFmtId="200" formatCode="00000000"/>
    <numFmt numFmtId="201" formatCode="_-* #,##0.00_₴_-;\-* #,##0.00_₴_-;_-* &quot;-&quot;??_₴_-;_-@_-"/>
    <numFmt numFmtId="202" formatCode="_-* #,##0.00&quot;₴&quot;_-;\-* #,##0.00&quot;₴&quot;_-;_-* &quot;-&quot;??&quot;₴&quot;_-;_-@_-"/>
    <numFmt numFmtId="203" formatCode="0.000;[Red]0.000"/>
    <numFmt numFmtId="204" formatCode="#,##0.00\ _₽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_-* #,##0.00\ _₴_-;\-* #,##0.00\ _₴_-;_-* &quot;-&quot;??\ _₴_-;_-@_-"/>
    <numFmt numFmtId="210" formatCode="#,##0.00;[Red]#,##0.00"/>
    <numFmt numFmtId="211" formatCode="#,##0.0000;[Red]#,##0.0000"/>
    <numFmt numFmtId="212" formatCode="[$-FC19]d\ mmmm\ yyyy\ &quot;г.&quot;"/>
    <numFmt numFmtId="213" formatCode="0.000000"/>
    <numFmt numFmtId="214" formatCode="0.00000000"/>
  </numFmts>
  <fonts count="48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0" fillId="0" borderId="11" xfId="0" applyFont="1" applyFill="1" applyBorder="1" applyAlignment="1">
      <alignment vertical="top" wrapText="1"/>
    </xf>
    <xf numFmtId="0" fontId="30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/>
    </xf>
    <xf numFmtId="2" fontId="10" fillId="0" borderId="24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4" fontId="12" fillId="0" borderId="25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top" wrapText="1"/>
    </xf>
    <xf numFmtId="0" fontId="11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left"/>
    </xf>
    <xf numFmtId="0" fontId="10" fillId="33" borderId="28" xfId="0" applyFont="1" applyFill="1" applyBorder="1" applyAlignment="1">
      <alignment/>
    </xf>
    <xf numFmtId="2" fontId="10" fillId="33" borderId="28" xfId="0" applyNumberFormat="1" applyFont="1" applyFill="1" applyBorder="1" applyAlignment="1">
      <alignment horizontal="center"/>
    </xf>
    <xf numFmtId="2" fontId="10" fillId="33" borderId="29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vertical="top" wrapText="1"/>
    </xf>
    <xf numFmtId="0" fontId="11" fillId="33" borderId="31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left"/>
    </xf>
    <xf numFmtId="0" fontId="10" fillId="33" borderId="24" xfId="0" applyFont="1" applyFill="1" applyBorder="1" applyAlignment="1">
      <alignment/>
    </xf>
    <xf numFmtId="2" fontId="10" fillId="33" borderId="24" xfId="0" applyNumberFormat="1" applyFont="1" applyFill="1" applyBorder="1" applyAlignment="1">
      <alignment horizontal="center"/>
    </xf>
    <xf numFmtId="2" fontId="10" fillId="33" borderId="25" xfId="0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10" fillId="0" borderId="24" xfId="0" applyFont="1" applyBorder="1" applyAlignment="1">
      <alignment/>
    </xf>
    <xf numFmtId="2" fontId="10" fillId="0" borderId="24" xfId="0" applyNumberFormat="1" applyFont="1" applyBorder="1" applyAlignment="1">
      <alignment horizontal="center"/>
    </xf>
    <xf numFmtId="0" fontId="10" fillId="0" borderId="32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2" fontId="10" fillId="0" borderId="25" xfId="0" applyNumberFormat="1" applyFont="1" applyBorder="1" applyAlignment="1">
      <alignment horizontal="center"/>
    </xf>
    <xf numFmtId="0" fontId="10" fillId="0" borderId="31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9" fillId="0" borderId="34" xfId="0" applyFont="1" applyFill="1" applyBorder="1" applyAlignment="1">
      <alignment vertical="top" wrapText="1"/>
    </xf>
    <xf numFmtId="0" fontId="10" fillId="0" borderId="32" xfId="0" applyFont="1" applyBorder="1" applyAlignment="1">
      <alignment horizontal="left"/>
    </xf>
    <xf numFmtId="0" fontId="10" fillId="0" borderId="32" xfId="0" applyFont="1" applyBorder="1" applyAlignment="1">
      <alignment/>
    </xf>
    <xf numFmtId="2" fontId="10" fillId="0" borderId="32" xfId="0" applyNumberFormat="1" applyFont="1" applyBorder="1" applyAlignment="1">
      <alignment horizontal="center"/>
    </xf>
    <xf numFmtId="2" fontId="10" fillId="0" borderId="35" xfId="0" applyNumberFormat="1" applyFont="1" applyBorder="1" applyAlignment="1">
      <alignment horizontal="center"/>
    </xf>
    <xf numFmtId="2" fontId="9" fillId="0" borderId="23" xfId="0" applyNumberFormat="1" applyFont="1" applyFill="1" applyBorder="1" applyAlignment="1">
      <alignment horizontal="right" vertical="center" wrapText="1"/>
    </xf>
    <xf numFmtId="0" fontId="9" fillId="0" borderId="36" xfId="0" applyFont="1" applyFill="1" applyBorder="1" applyAlignment="1">
      <alignment vertical="top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center" wrapText="1"/>
    </xf>
    <xf numFmtId="2" fontId="10" fillId="0" borderId="32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4" fontId="12" fillId="0" borderId="35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2" fontId="10" fillId="0" borderId="33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4" fontId="12" fillId="0" borderId="41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right" vertical="center" wrapText="1"/>
    </xf>
    <xf numFmtId="4" fontId="30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5" xfId="90"/>
    <cellStyle name="Обычный 6" xfId="91"/>
    <cellStyle name="Обычный 7" xfId="92"/>
    <cellStyle name="Обычный 8" xfId="93"/>
    <cellStyle name="Обычный 9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7"/>
  <sheetViews>
    <sheetView tabSelected="1" zoomScalePageLayoutView="0" workbookViewId="0" topLeftCell="A19">
      <selection activeCell="B36" sqref="B36:B37"/>
    </sheetView>
  </sheetViews>
  <sheetFormatPr defaultColWidth="8.8515625" defaultRowHeight="12.75"/>
  <cols>
    <col min="1" max="1" width="4.8515625" style="3" customWidth="1"/>
    <col min="2" max="2" width="17.57421875" style="1" customWidth="1"/>
    <col min="3" max="3" width="29.8515625" style="5" customWidth="1"/>
    <col min="4" max="4" width="28.8515625" style="6" customWidth="1"/>
    <col min="5" max="5" width="10.57421875" style="7" customWidth="1"/>
    <col min="6" max="6" width="10.421875" style="7" customWidth="1"/>
    <col min="7" max="7" width="13.28125" style="7" customWidth="1"/>
    <col min="8" max="16384" width="8.8515625" style="2" customWidth="1"/>
  </cols>
  <sheetData>
    <row r="1" ht="8.25" customHeight="1"/>
    <row r="2" ht="9.75" customHeight="1" thickBot="1"/>
    <row r="3" spans="1:7" s="1" customFormat="1" ht="24.75" customHeight="1" thickBot="1">
      <c r="A3" s="4"/>
      <c r="B3" s="15" t="s">
        <v>3</v>
      </c>
      <c r="C3" s="16"/>
      <c r="D3" s="16"/>
      <c r="E3" s="16"/>
      <c r="F3" s="16"/>
      <c r="G3" s="17"/>
    </row>
    <row r="4" spans="1:7" s="1" customFormat="1" ht="17.25" customHeight="1" thickBot="1">
      <c r="A4" s="4"/>
      <c r="B4" s="18" t="s">
        <v>10</v>
      </c>
      <c r="C4" s="19"/>
      <c r="D4" s="20"/>
      <c r="E4" s="19"/>
      <c r="F4" s="19"/>
      <c r="G4" s="21"/>
    </row>
    <row r="5" spans="1:7" ht="36.75" customHeight="1" thickBot="1">
      <c r="A5" s="24"/>
      <c r="B5" s="25" t="s">
        <v>0</v>
      </c>
      <c r="C5" s="26" t="s">
        <v>1</v>
      </c>
      <c r="D5" s="26" t="s">
        <v>5</v>
      </c>
      <c r="E5" s="26" t="s">
        <v>6</v>
      </c>
      <c r="F5" s="26" t="s">
        <v>2</v>
      </c>
      <c r="G5" s="27" t="s">
        <v>7</v>
      </c>
    </row>
    <row r="6" spans="1:7" ht="24" customHeight="1">
      <c r="A6" s="33"/>
      <c r="B6" s="34" t="s">
        <v>11</v>
      </c>
      <c r="C6" s="35" t="s">
        <v>12</v>
      </c>
      <c r="D6" s="36" t="s">
        <v>13</v>
      </c>
      <c r="E6" s="37">
        <v>17.0571</v>
      </c>
      <c r="F6" s="37">
        <v>20.3</v>
      </c>
      <c r="G6" s="38">
        <f>F6*E6</f>
        <v>346.25912999999997</v>
      </c>
    </row>
    <row r="7" spans="1:7" ht="12.75">
      <c r="A7" s="39"/>
      <c r="B7" s="40"/>
      <c r="C7" s="41"/>
      <c r="D7" s="42" t="s">
        <v>14</v>
      </c>
      <c r="E7" s="43">
        <v>16.575</v>
      </c>
      <c r="F7" s="43">
        <v>14.4</v>
      </c>
      <c r="G7" s="44">
        <f>F7*E7</f>
        <v>238.68</v>
      </c>
    </row>
    <row r="8" spans="1:7" ht="12.75">
      <c r="A8" s="39"/>
      <c r="B8" s="40"/>
      <c r="C8" s="45" t="s">
        <v>16</v>
      </c>
      <c r="D8" s="46" t="s">
        <v>15</v>
      </c>
      <c r="E8" s="47">
        <v>128.01</v>
      </c>
      <c r="F8" s="47"/>
      <c r="G8" s="44">
        <v>1330</v>
      </c>
    </row>
    <row r="9" spans="1:7" ht="12.75">
      <c r="A9" s="39"/>
      <c r="B9" s="40"/>
      <c r="C9" s="48" t="s">
        <v>19</v>
      </c>
      <c r="D9" s="46" t="s">
        <v>18</v>
      </c>
      <c r="E9" s="47">
        <v>39.83</v>
      </c>
      <c r="F9" s="47"/>
      <c r="G9" s="44">
        <v>1195</v>
      </c>
    </row>
    <row r="10" spans="1:7" ht="12.75">
      <c r="A10" s="39"/>
      <c r="B10" s="40"/>
      <c r="C10" s="49"/>
      <c r="D10" s="46" t="s">
        <v>20</v>
      </c>
      <c r="E10" s="47">
        <v>10.53</v>
      </c>
      <c r="F10" s="47"/>
      <c r="G10" s="44">
        <v>3160</v>
      </c>
    </row>
    <row r="11" spans="1:7" ht="12.75">
      <c r="A11" s="39"/>
      <c r="B11" s="40"/>
      <c r="C11" s="50"/>
      <c r="D11" s="46" t="s">
        <v>21</v>
      </c>
      <c r="E11" s="47">
        <f>G11/F11</f>
        <v>23.9</v>
      </c>
      <c r="F11" s="47">
        <v>16</v>
      </c>
      <c r="G11" s="44">
        <v>382.4</v>
      </c>
    </row>
    <row r="12" spans="1:7" ht="12.75">
      <c r="A12" s="39"/>
      <c r="B12" s="40"/>
      <c r="C12" s="51" t="s">
        <v>16</v>
      </c>
      <c r="D12" s="46" t="s">
        <v>22</v>
      </c>
      <c r="E12" s="47">
        <v>96</v>
      </c>
      <c r="F12" s="47">
        <v>5</v>
      </c>
      <c r="G12" s="52">
        <f aca="true" t="shared" si="0" ref="G12:G20">E12*F12</f>
        <v>480</v>
      </c>
    </row>
    <row r="13" spans="1:7" ht="12.75">
      <c r="A13" s="39"/>
      <c r="B13" s="40"/>
      <c r="C13" s="53"/>
      <c r="D13" s="46" t="s">
        <v>23</v>
      </c>
      <c r="E13" s="47">
        <v>105</v>
      </c>
      <c r="F13" s="47">
        <v>5</v>
      </c>
      <c r="G13" s="52">
        <f t="shared" si="0"/>
        <v>525</v>
      </c>
    </row>
    <row r="14" spans="1:7" ht="12.75">
      <c r="A14" s="39"/>
      <c r="B14" s="40"/>
      <c r="C14" s="53"/>
      <c r="D14" s="46" t="s">
        <v>24</v>
      </c>
      <c r="E14" s="47">
        <v>190</v>
      </c>
      <c r="F14" s="47">
        <v>5</v>
      </c>
      <c r="G14" s="52">
        <f t="shared" si="0"/>
        <v>950</v>
      </c>
    </row>
    <row r="15" spans="1:7" ht="12.75">
      <c r="A15" s="39"/>
      <c r="B15" s="40"/>
      <c r="C15" s="53"/>
      <c r="D15" s="46" t="s">
        <v>15</v>
      </c>
      <c r="E15" s="47">
        <v>128</v>
      </c>
      <c r="F15" s="47">
        <v>10</v>
      </c>
      <c r="G15" s="52">
        <f t="shared" si="0"/>
        <v>1280</v>
      </c>
    </row>
    <row r="16" spans="1:7" ht="12.75">
      <c r="A16" s="39"/>
      <c r="B16" s="40"/>
      <c r="C16" s="54"/>
      <c r="D16" s="46" t="s">
        <v>17</v>
      </c>
      <c r="E16" s="47">
        <v>109</v>
      </c>
      <c r="F16" s="47">
        <v>10</v>
      </c>
      <c r="G16" s="52">
        <f t="shared" si="0"/>
        <v>1090</v>
      </c>
    </row>
    <row r="17" spans="1:7" ht="12.75">
      <c r="A17" s="39"/>
      <c r="B17" s="40"/>
      <c r="C17" s="45" t="s">
        <v>25</v>
      </c>
      <c r="D17" s="46" t="s">
        <v>26</v>
      </c>
      <c r="E17" s="47">
        <v>68</v>
      </c>
      <c r="F17" s="47">
        <v>50</v>
      </c>
      <c r="G17" s="52">
        <f t="shared" si="0"/>
        <v>3400</v>
      </c>
    </row>
    <row r="18" spans="1:7" ht="12.75">
      <c r="A18" s="39"/>
      <c r="B18" s="40"/>
      <c r="C18" s="45" t="s">
        <v>27</v>
      </c>
      <c r="D18" s="46" t="s">
        <v>28</v>
      </c>
      <c r="E18" s="47">
        <v>175</v>
      </c>
      <c r="F18" s="47">
        <v>4</v>
      </c>
      <c r="G18" s="52">
        <f t="shared" si="0"/>
        <v>700</v>
      </c>
    </row>
    <row r="19" spans="1:7" ht="12.75">
      <c r="A19" s="39"/>
      <c r="B19" s="40"/>
      <c r="C19" s="45"/>
      <c r="D19" s="46" t="s">
        <v>29</v>
      </c>
      <c r="E19" s="47">
        <v>9.87</v>
      </c>
      <c r="F19" s="47">
        <v>145</v>
      </c>
      <c r="G19" s="52">
        <f t="shared" si="0"/>
        <v>1431.1499999999999</v>
      </c>
    </row>
    <row r="20" spans="1:7" ht="13.5" thickBot="1">
      <c r="A20" s="55"/>
      <c r="B20" s="40"/>
      <c r="C20" s="56" t="s">
        <v>30</v>
      </c>
      <c r="D20" s="57" t="s">
        <v>31</v>
      </c>
      <c r="E20" s="58">
        <v>7.61</v>
      </c>
      <c r="F20" s="58">
        <v>145</v>
      </c>
      <c r="G20" s="59">
        <f t="shared" si="0"/>
        <v>1103.45</v>
      </c>
    </row>
    <row r="21" spans="1:7" ht="13.5" thickBot="1">
      <c r="A21" s="8"/>
      <c r="B21" s="9"/>
      <c r="C21" s="9" t="s">
        <v>4</v>
      </c>
      <c r="D21" s="10"/>
      <c r="E21" s="11"/>
      <c r="F21" s="11"/>
      <c r="G21" s="60">
        <f>SUM(G6:G20)</f>
        <v>17611.939130000002</v>
      </c>
    </row>
    <row r="22" spans="1:7" ht="45.75" thickBot="1">
      <c r="A22" s="61"/>
      <c r="B22" s="65" t="s">
        <v>32</v>
      </c>
      <c r="C22" s="12" t="s">
        <v>33</v>
      </c>
      <c r="D22" s="66" t="s">
        <v>34</v>
      </c>
      <c r="E22" s="67">
        <v>319</v>
      </c>
      <c r="F22" s="68">
        <v>280</v>
      </c>
      <c r="G22" s="69">
        <f>SUM(E22*F22)</f>
        <v>89320</v>
      </c>
    </row>
    <row r="23" spans="1:7" ht="13.5" thickBot="1">
      <c r="A23" s="61"/>
      <c r="B23" s="74" t="s">
        <v>35</v>
      </c>
      <c r="C23" s="75"/>
      <c r="D23" s="9"/>
      <c r="E23" s="76"/>
      <c r="F23" s="77"/>
      <c r="G23" s="78">
        <f>SUM(G22)</f>
        <v>89320</v>
      </c>
    </row>
    <row r="24" spans="1:7" ht="33.75">
      <c r="A24" s="61"/>
      <c r="B24" s="62" t="s">
        <v>36</v>
      </c>
      <c r="C24" s="13" t="s">
        <v>37</v>
      </c>
      <c r="D24" s="70" t="s">
        <v>38</v>
      </c>
      <c r="E24" s="71">
        <v>955</v>
      </c>
      <c r="F24" s="72">
        <v>1</v>
      </c>
      <c r="G24" s="73">
        <f aca="true" t="shared" si="1" ref="G24:G30">SUM(E24*F24)</f>
        <v>955</v>
      </c>
    </row>
    <row r="25" spans="1:7" ht="33.75">
      <c r="A25" s="61"/>
      <c r="B25" s="62"/>
      <c r="C25" s="13"/>
      <c r="D25" s="31" t="s">
        <v>39</v>
      </c>
      <c r="E25" s="29">
        <v>342</v>
      </c>
      <c r="F25" s="30">
        <v>1</v>
      </c>
      <c r="G25" s="32">
        <f t="shared" si="1"/>
        <v>342</v>
      </c>
    </row>
    <row r="26" spans="1:7" ht="22.5">
      <c r="A26" s="61"/>
      <c r="B26" s="62"/>
      <c r="C26" s="13"/>
      <c r="D26" s="31" t="s">
        <v>40</v>
      </c>
      <c r="E26" s="29">
        <v>425</v>
      </c>
      <c r="F26" s="30">
        <v>2</v>
      </c>
      <c r="G26" s="32">
        <f t="shared" si="1"/>
        <v>850</v>
      </c>
    </row>
    <row r="27" spans="1:7" ht="45">
      <c r="A27" s="61"/>
      <c r="B27" s="62"/>
      <c r="C27" s="13"/>
      <c r="D27" s="31" t="s">
        <v>41</v>
      </c>
      <c r="E27" s="29">
        <v>122</v>
      </c>
      <c r="F27" s="30">
        <v>1</v>
      </c>
      <c r="G27" s="32">
        <f t="shared" si="1"/>
        <v>122</v>
      </c>
    </row>
    <row r="28" spans="1:7" ht="45">
      <c r="A28" s="61"/>
      <c r="B28" s="62"/>
      <c r="C28" s="13"/>
      <c r="D28" s="31" t="s">
        <v>42</v>
      </c>
      <c r="E28" s="29">
        <v>185</v>
      </c>
      <c r="F28" s="30">
        <v>2</v>
      </c>
      <c r="G28" s="32">
        <f t="shared" si="1"/>
        <v>370</v>
      </c>
    </row>
    <row r="29" spans="1:7" ht="33.75">
      <c r="A29" s="61"/>
      <c r="B29" s="62"/>
      <c r="C29" s="13"/>
      <c r="D29" s="28" t="s">
        <v>43</v>
      </c>
      <c r="E29" s="29">
        <v>149</v>
      </c>
      <c r="F29" s="30">
        <v>7</v>
      </c>
      <c r="G29" s="32">
        <f t="shared" si="1"/>
        <v>1043</v>
      </c>
    </row>
    <row r="30" spans="1:7" ht="45.75" thickBot="1">
      <c r="A30" s="61"/>
      <c r="B30" s="63"/>
      <c r="C30" s="14"/>
      <c r="D30" s="28" t="s">
        <v>44</v>
      </c>
      <c r="E30" s="29">
        <v>158</v>
      </c>
      <c r="F30" s="30">
        <v>7</v>
      </c>
      <c r="G30" s="32">
        <f t="shared" si="1"/>
        <v>1106</v>
      </c>
    </row>
    <row r="31" spans="1:7" ht="13.5" thickBot="1">
      <c r="A31" s="61"/>
      <c r="B31" s="64" t="s">
        <v>45</v>
      </c>
      <c r="C31" s="79"/>
      <c r="D31" s="80"/>
      <c r="E31" s="67"/>
      <c r="F31" s="68"/>
      <c r="G31" s="81">
        <f>SUM(G24:G30)</f>
        <v>4788</v>
      </c>
    </row>
    <row r="32" spans="1:7" ht="13.5" thickBot="1">
      <c r="A32" s="22"/>
      <c r="B32" s="23"/>
      <c r="C32" s="23" t="s">
        <v>46</v>
      </c>
      <c r="D32" s="82"/>
      <c r="E32" s="83"/>
      <c r="F32" s="83"/>
      <c r="G32" s="84">
        <f>G31+G23+G21</f>
        <v>111719.93913</v>
      </c>
    </row>
    <row r="34" spans="2:4" ht="25.5">
      <c r="B34" s="87" t="s">
        <v>47</v>
      </c>
      <c r="D34" s="86" t="s">
        <v>48</v>
      </c>
    </row>
    <row r="35" ht="15">
      <c r="B35" s="87" t="s">
        <v>8</v>
      </c>
    </row>
    <row r="36" ht="15">
      <c r="B36" s="85" t="s">
        <v>9</v>
      </c>
    </row>
    <row r="37" ht="15">
      <c r="B37" s="85">
        <v>551901</v>
      </c>
    </row>
  </sheetData>
  <sheetProtection/>
  <mergeCells count="9">
    <mergeCell ref="B24:B30"/>
    <mergeCell ref="B23:C23"/>
    <mergeCell ref="C24:C30"/>
    <mergeCell ref="B31:C31"/>
    <mergeCell ref="B3:G3"/>
    <mergeCell ref="B4:G4"/>
    <mergeCell ref="B6:B20"/>
    <mergeCell ref="C9:C11"/>
    <mergeCell ref="C12:C16"/>
  </mergeCells>
  <printOptions/>
  <pageMargins left="0.42" right="0.1968503937007874" top="0.78" bottom="0.2362204724409449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2021-04-26T08:43:22Z</cp:lastPrinted>
  <dcterms:created xsi:type="dcterms:W3CDTF">1996-10-08T23:32:33Z</dcterms:created>
  <dcterms:modified xsi:type="dcterms:W3CDTF">2021-05-11T13:11:29Z</dcterms:modified>
  <cp:category/>
  <cp:version/>
  <cp:contentType/>
  <cp:contentStatus/>
</cp:coreProperties>
</file>