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05" windowHeight="8985" activeTab="4"/>
  </bookViews>
  <sheets>
    <sheet name="17.02.20" sheetId="1" r:id="rId1"/>
    <sheet name="15,03" sheetId="2" r:id="rId2"/>
    <sheet name="11.05" sheetId="3" r:id="rId3"/>
    <sheet name="14.06" sheetId="4" r:id="rId4"/>
    <sheet name="02.08" sheetId="5" r:id="rId5"/>
  </sheets>
  <calcPr calcId="124519"/>
</workbook>
</file>

<file path=xl/calcChain.xml><?xml version="1.0" encoding="utf-8"?>
<calcChain xmlns="http://schemas.openxmlformats.org/spreadsheetml/2006/main">
  <c r="F90" i="5"/>
  <c r="F89"/>
  <c r="F88"/>
  <c r="F87"/>
  <c r="F86"/>
  <c r="F85"/>
  <c r="F84"/>
  <c r="F83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59"/>
  <c r="F58"/>
  <c r="F57"/>
  <c r="F56"/>
  <c r="F61" s="1"/>
  <c r="F55"/>
  <c r="F53"/>
  <c r="F52"/>
  <c r="F51"/>
  <c r="F50"/>
  <c r="F49"/>
  <c r="F48"/>
  <c r="F47"/>
  <c r="F46"/>
  <c r="F45"/>
  <c r="F42"/>
  <c r="F41"/>
  <c r="F40"/>
  <c r="F54" s="1"/>
  <c r="F39"/>
  <c r="F37"/>
  <c r="F36"/>
  <c r="F35"/>
  <c r="F32"/>
  <c r="F31"/>
  <c r="F30"/>
  <c r="F29"/>
  <c r="F20"/>
  <c r="F19"/>
  <c r="F18"/>
  <c r="F17"/>
  <c r="F16"/>
  <c r="F15"/>
  <c r="F14"/>
  <c r="F13"/>
  <c r="F12"/>
  <c r="F11"/>
  <c r="F25"/>
  <c r="F24"/>
  <c r="F23"/>
  <c r="F22"/>
  <c r="F21"/>
  <c r="F28"/>
  <c r="F43" i="4"/>
  <c r="F33"/>
  <c r="F34"/>
  <c r="F35"/>
  <c r="F36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42"/>
  <c r="F41"/>
  <c r="F40"/>
  <c r="F39"/>
  <c r="F38"/>
  <c r="F37"/>
  <c r="F32"/>
  <c r="F12" i="3"/>
  <c r="F20"/>
  <c r="F17"/>
  <c r="F16"/>
  <c r="F15"/>
  <c r="F14"/>
  <c r="F13"/>
  <c r="F11"/>
  <c r="F19"/>
  <c r="F18"/>
  <c r="F11" i="2"/>
  <c r="F12"/>
  <c r="F17" i="1"/>
  <c r="F12"/>
  <c r="F38" i="5" l="1"/>
  <c r="F33"/>
  <c r="F26"/>
  <c r="F13" i="2"/>
  <c r="F16" i="1"/>
  <c r="F15"/>
  <c r="F14"/>
  <c r="F13"/>
  <c r="F11"/>
  <c r="F19" l="1"/>
</calcChain>
</file>

<file path=xl/sharedStrings.xml><?xml version="1.0" encoding="utf-8"?>
<sst xmlns="http://schemas.openxmlformats.org/spreadsheetml/2006/main" count="275" uniqueCount="183">
  <si>
    <t>Додаток</t>
  </si>
  <si>
    <t xml:space="preserve">до окремого доручення </t>
  </si>
  <si>
    <t xml:space="preserve">№5/0/10-16/01-129 </t>
  </si>
  <si>
    <t>від "10" лютого 2016 року</t>
  </si>
  <si>
    <t xml:space="preserve">Інформація про оприлюднення інформації </t>
  </si>
  <si>
    <t>щодо придбання товарів, робіт і послуг за кошти обласного бюджету</t>
  </si>
  <si>
    <t>Назва структурного підрозділу</t>
  </si>
  <si>
    <t>Постачальник</t>
  </si>
  <si>
    <t>Найменування товару чи послуги</t>
  </si>
  <si>
    <t>Ціна за одиницю</t>
  </si>
  <si>
    <t>Кількість</t>
  </si>
  <si>
    <t>Загальна вартість</t>
  </si>
  <si>
    <t>Централізована бухгалтерія при департаменті охорони здоров'я</t>
  </si>
  <si>
    <t>Всього по централізованій бухгалтерії</t>
  </si>
  <si>
    <t>Головний бухгалтер</t>
  </si>
  <si>
    <t>Ольга Дутка</t>
  </si>
  <si>
    <t>Вик.:</t>
  </si>
  <si>
    <t>Л.Грималюк</t>
  </si>
  <si>
    <t>ФОП Дем'янiв В.С.</t>
  </si>
  <si>
    <t>Контейнери з чорнилом</t>
  </si>
  <si>
    <t>Контейнер з чорнилом</t>
  </si>
  <si>
    <t>ФОП Кулик О.В.</t>
  </si>
  <si>
    <t>Крiсла офiсне</t>
  </si>
  <si>
    <t>Крiсло офiсне</t>
  </si>
  <si>
    <t>Запчастини до офісних крісел</t>
  </si>
  <si>
    <t>Регенерацiя картриджа НР; 2К; Classiс</t>
  </si>
  <si>
    <t>Регенерацiя картриджа Canon 725; 712; Starter 0,7K,  Classiс, НР; 0,7К, Classiс</t>
  </si>
  <si>
    <t>Регенерацiя картриджа Сanon 103/303/703; 2К,  Classiс, НР; 1,5К, Classiс</t>
  </si>
  <si>
    <t>станом на 22.02.2021 року</t>
  </si>
  <si>
    <t>станом на 15.03.2021 року</t>
  </si>
  <si>
    <t>Департамент охорони здоров'я</t>
  </si>
  <si>
    <t>Всього по департаменті охорони здоров'я</t>
  </si>
  <si>
    <t>ТОВ "АТ-ФАРМА"</t>
  </si>
  <si>
    <t>МЕРОПЕНЕМ - ВІСТА порошок для приготування розчину для інєкцій по 1000 мг; 10 флаконів з порошком у картонній коробці</t>
  </si>
  <si>
    <t>станом на 11.05.2021 року</t>
  </si>
  <si>
    <t>Картридж Xerox Phaser 3052/3260, WC3215/3225 3K, (106R2778, 650 N05408) REM</t>
  </si>
  <si>
    <t>Відновлення, Drum Unit Xerox P3052/3225 (101R00474, 650N05409) 10K, ориг., Long Life</t>
  </si>
  <si>
    <t>Ремонт, Xerox WorkCentre 3225, Принтер</t>
  </si>
  <si>
    <t>Ремонт, Картридж Xerox Phaser 3052/3260, WC3215/3225 3K, (106P02778, 650N05408) ориг., Картридж</t>
  </si>
  <si>
    <t>Заправлення, Картридж Xerox Xerox Phaser 3052/3260, WC3215/3225 3K, (106P02778, 650N05408) ориг., Картридж</t>
  </si>
  <si>
    <t>Регенерацiя картриджа Сanon 103/303/703; 2К,  Classiс, Canon 725 1,6К, Classiс; НР (СВ435А) 1,5К, Classiс</t>
  </si>
  <si>
    <t>станом на 14.06.2021 року</t>
  </si>
  <si>
    <t>Заправлення, Картридж Xerox Phaser 3052/3260, WC3215/3225 3K, (106P02778, 650N05408) ориг., Картридж</t>
  </si>
  <si>
    <t>Послуги інтернет за квітень-травень 2021р.</t>
  </si>
  <si>
    <t>ТОВ "ЮТІМ"</t>
  </si>
  <si>
    <t>ФОП Дорошенко Л.І.</t>
  </si>
  <si>
    <t>Папка на гумках</t>
  </si>
  <si>
    <t>Лоток вертикальний</t>
  </si>
  <si>
    <t>Степлер металевий</t>
  </si>
  <si>
    <t>Ручка масляна синя</t>
  </si>
  <si>
    <t>Ручка масляна фіолетова</t>
  </si>
  <si>
    <t>Лоток горизонтальний</t>
  </si>
  <si>
    <t>Кошик для паперу чорний пластмасовий</t>
  </si>
  <si>
    <t>Діркопробивач пластиковий</t>
  </si>
  <si>
    <t>Калькулятор</t>
  </si>
  <si>
    <t>Антистеплер</t>
  </si>
  <si>
    <t>Олівець графічний з гумкою</t>
  </si>
  <si>
    <t>Сегрегатор чорний</t>
  </si>
  <si>
    <t>Сергегатор зелений</t>
  </si>
  <si>
    <t xml:space="preserve">Сегрегатор червоний </t>
  </si>
  <si>
    <t>Сергрегатор вишневий</t>
  </si>
  <si>
    <t>Сегрегатор світло-блакитий</t>
  </si>
  <si>
    <t>Ручка гелева чорна</t>
  </si>
  <si>
    <t>Ручка гелева синя</t>
  </si>
  <si>
    <t>Ручка кулькова</t>
  </si>
  <si>
    <t>Ручка кулькова синя на кнопці</t>
  </si>
  <si>
    <t>Діркопробивач метал+пластик</t>
  </si>
  <si>
    <t>Блокнот</t>
  </si>
  <si>
    <t>Папір для нотаток не проклеєний білий</t>
  </si>
  <si>
    <t>Папір для нотаток не проклеєний крафт</t>
  </si>
  <si>
    <t>Сегрегатор червоний</t>
  </si>
  <si>
    <t>Контейнер з чорнилом EPSON L100/L200;Black</t>
  </si>
  <si>
    <t>Контейнер з чорнилом EPSON L100/L200; Yellow</t>
  </si>
  <si>
    <t>Мишка Gembird MUS-101-W</t>
  </si>
  <si>
    <t>ФОП Поляков К.А.</t>
  </si>
  <si>
    <t>Сегрегатор A4 7,5см. Delta рожевий 1714-05С</t>
  </si>
  <si>
    <t>Сегрегатор A4 7,5см. Axent Prestige+ двосторонній, світло блакитний 1722-29Р-А</t>
  </si>
  <si>
    <t>Маркер текстовий 1-5мм Scholz клиноподібний розовий 210// 10шт/уп</t>
  </si>
  <si>
    <t>Маркер текстовий 1-5мм Scholz клиноподібний помаранчевий 210// 10шт/уп</t>
  </si>
  <si>
    <t>Маркер текстовий 1-5мм Scholz клиноподібний зелений 210// 10шт/уп</t>
  </si>
  <si>
    <t>Скоби для степлера 24/6 Axent 4312-А //20пач/уп</t>
  </si>
  <si>
    <t>Клей-олівець 25г Axent PVA 7103-А // 12шт/уп</t>
  </si>
  <si>
    <t>Ручка масляна 0,7мм Krish Enjoy синя // 12 шт/уп</t>
  </si>
  <si>
    <t>Ручка кулькова Schneider K-15</t>
  </si>
  <si>
    <t>Стержень кульковий 0,7мм 107 мм Schneider синій Л-15</t>
  </si>
  <si>
    <t>ТОВ "Iвано-Франкiвська фармацевтична компанія"</t>
  </si>
  <si>
    <t>Вiдшкодування вартостi препаратiв iмуносупресивної дiї</t>
  </si>
  <si>
    <t>ПАТ "Укртелеком"</t>
  </si>
  <si>
    <t>Телекомунікаційні послуги</t>
  </si>
  <si>
    <t>АТ "Укрпошта"</t>
  </si>
  <si>
    <t>Марки</t>
  </si>
  <si>
    <t>конверти</t>
  </si>
  <si>
    <t>Івано-Франківська обласна база спец. мед. постачання</t>
  </si>
  <si>
    <t>Всього по Івано-Франківській обласній базі спец. мед. постачання</t>
  </si>
  <si>
    <t>АТ Прикарпаттяобленерго</t>
  </si>
  <si>
    <t>перетікання реактивної енергії</t>
  </si>
  <si>
    <t>розподіл електронергії</t>
  </si>
  <si>
    <t>ТОВ Прикарпатенеоготрейд</t>
  </si>
  <si>
    <t>електроенергія</t>
  </si>
  <si>
    <t>наданя послуг теплової енергії</t>
  </si>
  <si>
    <t>КНП"Івано-Франківський спеціальний заклад надання психіатричної допомоги Івано-Франківської обласної ради" с.Підмихайлівці</t>
  </si>
  <si>
    <t>Всього по КНП ІФ СЗНПД ІФ ОР</t>
  </si>
  <si>
    <t>КНП "ІФ ОС Будинок дитини ІФ ОР"</t>
  </si>
  <si>
    <t>кефір 0,350 стакан</t>
  </si>
  <si>
    <t>сир свіжий 5,5%(кг)</t>
  </si>
  <si>
    <t>молоко 3,3% фас.пак 900гр</t>
  </si>
  <si>
    <t>сметана 0,9 стакан</t>
  </si>
  <si>
    <t>масло</t>
  </si>
  <si>
    <t>ПП"Баюрчак Н.І"</t>
  </si>
  <si>
    <t>матеріали</t>
  </si>
  <si>
    <t>ПП "Кізів І.В"</t>
  </si>
  <si>
    <t>ТзОВ"Транс-Плюс"</t>
  </si>
  <si>
    <t>вівсяні пластівці</t>
  </si>
  <si>
    <t>цибуля</t>
  </si>
  <si>
    <t>абрикоси</t>
  </si>
  <si>
    <t>картопля</t>
  </si>
  <si>
    <t>помідори</t>
  </si>
  <si>
    <t>кабачки</t>
  </si>
  <si>
    <t>Ф/Г "Доля"</t>
  </si>
  <si>
    <t>яйця</t>
  </si>
  <si>
    <t xml:space="preserve">капуста </t>
  </si>
  <si>
    <t>хліб 0,7</t>
  </si>
  <si>
    <t>Івано-Франківський міськмолокозавод</t>
  </si>
  <si>
    <t>ТДВ "Івано-Франківський хлібокомбінат"</t>
  </si>
  <si>
    <t>Оператор ГРМ Івано-Франківськгаз</t>
  </si>
  <si>
    <t>за розподіл газу</t>
  </si>
  <si>
    <t>КНП Калуська міська лікарня</t>
  </si>
  <si>
    <t>відшкодування за водопостачання, водовідведення</t>
  </si>
  <si>
    <t>відшкодування за електроенергію</t>
  </si>
  <si>
    <t>відшкодування за вивіз сміття</t>
  </si>
  <si>
    <t>ТзОВ Ютім</t>
  </si>
  <si>
    <t>послуги інтернету</t>
  </si>
  <si>
    <t>ПАТ Укртелеком</t>
  </si>
  <si>
    <t>телекомунікаційні послуги</t>
  </si>
  <si>
    <t>-</t>
  </si>
  <si>
    <t>Всього по КНП "ОБ МСЕ"</t>
  </si>
  <si>
    <t>ТзОВ "Медичний центр "МТК"</t>
  </si>
  <si>
    <t>Глюкоза р-н/інф 50 мл/мл 400 мл</t>
  </si>
  <si>
    <t>Глюкоза р-н/інф 50 мл/мл 200 мл</t>
  </si>
  <si>
    <t>Глюкоза 5% 200 мл</t>
  </si>
  <si>
    <t>Натрію хлорид розчин для інфузій 9 мг\мл по 100мл</t>
  </si>
  <si>
    <t>Натрію хлорид розчин для інфузій 9 мг\мл по 400мл</t>
  </si>
  <si>
    <t>Натрію хлорид 0,9 % 200мл у пляшці</t>
  </si>
  <si>
    <t>Натрію хлорид 0,9 % 400мл</t>
  </si>
  <si>
    <t>Розчин Рінгера р-н для інф.200 мл у пл.</t>
  </si>
  <si>
    <t>Інфулган розчин для інфузій 10 мл/мл по 20мл в плящі</t>
  </si>
  <si>
    <t xml:space="preserve">ТОВ "ДІАЛІЗ МЕДИК" </t>
  </si>
  <si>
    <t>Біовен розчин для інфузій 10% по 50 мл у фл.№ 1</t>
  </si>
  <si>
    <t>Біовен розчин для інфузій 5% по 50 мл у фл.№ 1</t>
  </si>
  <si>
    <t>ДМП "Івано-Франківськтеплокомуненерго"</t>
  </si>
  <si>
    <t>Договірне навантаження за 05.2021 р.</t>
  </si>
  <si>
    <t>Договірне навантаження за 06.2021 р.</t>
  </si>
  <si>
    <t>Гаряча вода по лічильнику за 05.2021р</t>
  </si>
  <si>
    <t>ФОП Радкевич Микола Олександрович</t>
  </si>
  <si>
    <t>вивизення ТПВ за червень 2021 р.</t>
  </si>
  <si>
    <t>Тзов "Енерджі ТРЕЙД ГРУП"</t>
  </si>
  <si>
    <t>електроенергіяза 06.2021 р</t>
  </si>
  <si>
    <t>за розподіл електроенергії за 06.21 р.</t>
  </si>
  <si>
    <t>Всього по КНП "ІФОДКЛ ІФОР"</t>
  </si>
  <si>
    <t>КНП ІФ ОДС "Ясень" ІФ ОР</t>
  </si>
  <si>
    <t>П-ць "Коваль Л.М."</t>
  </si>
  <si>
    <t>сіль</t>
  </si>
  <si>
    <t>ФОП "Макар І.Б."</t>
  </si>
  <si>
    <t>господарські товари</t>
  </si>
  <si>
    <t>ТОВ  "Прикарпат-Еко-Продукт"</t>
  </si>
  <si>
    <t>хліб</t>
  </si>
  <si>
    <t>ФОП "Мостовий А.М."</t>
  </si>
  <si>
    <t>сир плавлений, вершковий</t>
  </si>
  <si>
    <t>молоко та вершки</t>
  </si>
  <si>
    <t>ФОП "Синькевич Д.В."</t>
  </si>
  <si>
    <t>програмне забезпечення "Соната"</t>
  </si>
  <si>
    <t>КП Рожнятівської селищної ради</t>
  </si>
  <si>
    <t>вивіз сміття</t>
  </si>
  <si>
    <t>Всього по КНП ІФ ОДС "Ясень" ІФ ОР</t>
  </si>
  <si>
    <t>Р А З О М</t>
  </si>
  <si>
    <t>КНП"ІФ Обласна дитяча клінічна ліканя ІФОР"</t>
  </si>
  <si>
    <t>Івано-Франкіське обласне бюро медико-соціальної експертизи</t>
  </si>
  <si>
    <t>Всього по КНП"ІФОС Будинок дитини"</t>
  </si>
  <si>
    <t>В.о.головного бухгалтера</t>
  </si>
  <si>
    <t>Надія Круп'як</t>
  </si>
  <si>
    <t>Виконавець:</t>
  </si>
  <si>
    <t>Любов Грималюк</t>
  </si>
  <si>
    <t>за період  26.07.2021  по 30.07.2021р.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</si>
</sst>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11" fillId="0" borderId="0"/>
  </cellStyleXfs>
  <cellXfs count="1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" fillId="0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4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5" fillId="0" borderId="1" xfId="4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</cellXfs>
  <cellStyles count="5">
    <cellStyle name="Обычный" xfId="0" builtinId="0"/>
    <cellStyle name="Обычный 2" xfId="1"/>
    <cellStyle name="Обычный 4" xfId="4"/>
    <cellStyle name="Обычный 5" xfId="2"/>
    <cellStyle name="Финансов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C13" sqref="C13:D14"/>
    </sheetView>
  </sheetViews>
  <sheetFormatPr defaultColWidth="8.85546875" defaultRowHeight="11.25"/>
  <cols>
    <col min="1" max="1" width="10.7109375" style="2" customWidth="1"/>
    <col min="2" max="2" width="15.7109375" style="2" customWidth="1"/>
    <col min="3" max="3" width="32.85546875" style="2" customWidth="1"/>
    <col min="4" max="5" width="8.85546875" style="2"/>
    <col min="6" max="6" width="9.5703125" style="2" bestFit="1" customWidth="1"/>
    <col min="7" max="16384" width="8.85546875" style="2"/>
  </cols>
  <sheetData>
    <row r="1" spans="1:9">
      <c r="A1" s="1"/>
      <c r="B1" s="1"/>
      <c r="C1" s="1"/>
      <c r="D1" s="89" t="s">
        <v>0</v>
      </c>
      <c r="E1" s="89"/>
      <c r="F1" s="89"/>
    </row>
    <row r="2" spans="1:9">
      <c r="A2" s="1"/>
      <c r="B2" s="1"/>
      <c r="C2" s="1"/>
      <c r="D2" s="89" t="s">
        <v>1</v>
      </c>
      <c r="E2" s="89"/>
      <c r="F2" s="89"/>
    </row>
    <row r="3" spans="1:9">
      <c r="A3" s="1"/>
      <c r="B3" s="1"/>
      <c r="C3" s="1"/>
      <c r="D3" s="89" t="s">
        <v>2</v>
      </c>
      <c r="E3" s="89"/>
      <c r="F3" s="89"/>
    </row>
    <row r="4" spans="1:9">
      <c r="A4" s="1"/>
      <c r="B4" s="1"/>
      <c r="C4" s="1"/>
      <c r="D4" s="89" t="s">
        <v>3</v>
      </c>
      <c r="E4" s="89"/>
      <c r="F4" s="89"/>
    </row>
    <row r="5" spans="1:9">
      <c r="A5" s="1"/>
      <c r="B5" s="1"/>
      <c r="C5" s="1"/>
      <c r="D5" s="1"/>
      <c r="E5" s="1"/>
      <c r="F5" s="1"/>
    </row>
    <row r="6" spans="1:9">
      <c r="A6" s="81" t="s">
        <v>4</v>
      </c>
      <c r="B6" s="81"/>
      <c r="C6" s="81"/>
      <c r="D6" s="81"/>
      <c r="E6" s="81"/>
      <c r="F6" s="1"/>
    </row>
    <row r="7" spans="1:9">
      <c r="A7" s="81" t="s">
        <v>5</v>
      </c>
      <c r="B7" s="81"/>
      <c r="C7" s="81"/>
      <c r="D7" s="81"/>
      <c r="E7" s="81"/>
      <c r="F7" s="1"/>
    </row>
    <row r="8" spans="1:9">
      <c r="A8" s="81" t="s">
        <v>28</v>
      </c>
      <c r="B8" s="81"/>
      <c r="C8" s="81"/>
      <c r="D8" s="81"/>
      <c r="E8" s="81"/>
      <c r="F8" s="3"/>
    </row>
    <row r="9" spans="1:9">
      <c r="A9" s="1"/>
      <c r="B9" s="1"/>
      <c r="C9" s="1"/>
      <c r="D9" s="1"/>
      <c r="E9" s="1"/>
      <c r="F9" s="1"/>
    </row>
    <row r="10" spans="1:9" s="5" customFormat="1" ht="33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</row>
    <row r="11" spans="1:9">
      <c r="A11" s="82" t="s">
        <v>12</v>
      </c>
      <c r="B11" s="84" t="s">
        <v>18</v>
      </c>
      <c r="C11" s="9" t="s">
        <v>19</v>
      </c>
      <c r="D11" s="7">
        <v>180</v>
      </c>
      <c r="E11" s="8">
        <v>3</v>
      </c>
      <c r="F11" s="10">
        <f>SUM(D11*E11)</f>
        <v>540</v>
      </c>
      <c r="H11" s="6"/>
      <c r="I11" s="6"/>
    </row>
    <row r="12" spans="1:9" s="18" customFormat="1">
      <c r="A12" s="83"/>
      <c r="B12" s="85"/>
      <c r="C12" s="9" t="s">
        <v>20</v>
      </c>
      <c r="D12" s="7">
        <v>144</v>
      </c>
      <c r="E12" s="8">
        <v>1</v>
      </c>
      <c r="F12" s="10">
        <f>SUM(D12*E12)</f>
        <v>144</v>
      </c>
      <c r="H12" s="6"/>
      <c r="I12" s="6"/>
    </row>
    <row r="13" spans="1:9" ht="22.5">
      <c r="A13" s="83"/>
      <c r="B13" s="85"/>
      <c r="C13" s="9" t="s">
        <v>26</v>
      </c>
      <c r="D13" s="7">
        <v>149</v>
      </c>
      <c r="E13" s="8">
        <v>11</v>
      </c>
      <c r="F13" s="10">
        <f>SUM(D13*E13)</f>
        <v>1639</v>
      </c>
      <c r="H13" s="6"/>
      <c r="I13" s="6"/>
    </row>
    <row r="14" spans="1:9" ht="22.5">
      <c r="A14" s="83"/>
      <c r="B14" s="85"/>
      <c r="C14" s="9" t="s">
        <v>27</v>
      </c>
      <c r="D14" s="7">
        <v>158</v>
      </c>
      <c r="E14" s="8">
        <v>7</v>
      </c>
      <c r="F14" s="10">
        <f>SUM(D14*E14)</f>
        <v>1106</v>
      </c>
      <c r="H14" s="6"/>
      <c r="I14" s="6"/>
    </row>
    <row r="15" spans="1:9">
      <c r="A15" s="83"/>
      <c r="B15" s="85"/>
      <c r="C15" s="9" t="s">
        <v>25</v>
      </c>
      <c r="D15" s="7">
        <v>128</v>
      </c>
      <c r="E15" s="8">
        <v>2</v>
      </c>
      <c r="F15" s="10">
        <f>D15*E15</f>
        <v>256</v>
      </c>
      <c r="H15" s="6"/>
      <c r="I15" s="6"/>
    </row>
    <row r="16" spans="1:9">
      <c r="A16" s="83"/>
      <c r="B16" s="86" t="s">
        <v>21</v>
      </c>
      <c r="C16" s="9" t="s">
        <v>22</v>
      </c>
      <c r="D16" s="11">
        <v>2990</v>
      </c>
      <c r="E16" s="8">
        <v>2</v>
      </c>
      <c r="F16" s="10">
        <f>D16*E16</f>
        <v>5980</v>
      </c>
      <c r="H16" s="6"/>
      <c r="I16" s="6"/>
    </row>
    <row r="17" spans="1:9" s="18" customFormat="1">
      <c r="A17" s="83"/>
      <c r="B17" s="87"/>
      <c r="C17" s="9" t="s">
        <v>23</v>
      </c>
      <c r="D17" s="11">
        <v>3240</v>
      </c>
      <c r="E17" s="8">
        <v>1</v>
      </c>
      <c r="F17" s="10">
        <f>D17*E17</f>
        <v>3240</v>
      </c>
      <c r="H17" s="6"/>
      <c r="I17" s="6"/>
    </row>
    <row r="18" spans="1:9">
      <c r="A18" s="83"/>
      <c r="B18" s="88"/>
      <c r="C18" s="9" t="s">
        <v>24</v>
      </c>
      <c r="D18" s="7">
        <v>2342</v>
      </c>
      <c r="E18" s="8"/>
      <c r="F18" s="10">
        <v>2342</v>
      </c>
      <c r="H18" s="6"/>
      <c r="I18" s="6"/>
    </row>
    <row r="19" spans="1:9">
      <c r="A19" s="78" t="s">
        <v>13</v>
      </c>
      <c r="B19" s="79"/>
      <c r="C19" s="12"/>
      <c r="D19" s="7"/>
      <c r="E19" s="8"/>
      <c r="F19" s="13">
        <f>SUM(F11:F18)</f>
        <v>15247</v>
      </c>
      <c r="G19" s="6"/>
      <c r="I19" s="6"/>
    </row>
    <row r="20" spans="1:9">
      <c r="A20" s="80"/>
      <c r="B20" s="80"/>
      <c r="C20" s="14"/>
    </row>
    <row r="21" spans="1:9">
      <c r="C21" s="14"/>
    </row>
    <row r="22" spans="1:9" s="3" customFormat="1" ht="10.5">
      <c r="A22" s="81" t="s">
        <v>14</v>
      </c>
      <c r="B22" s="81"/>
      <c r="C22" s="15"/>
      <c r="D22" s="81" t="s">
        <v>15</v>
      </c>
      <c r="E22" s="81"/>
      <c r="F22" s="16"/>
    </row>
    <row r="23" spans="1:9">
      <c r="C23" s="14"/>
    </row>
    <row r="24" spans="1:9">
      <c r="C24" s="14"/>
    </row>
    <row r="25" spans="1:9">
      <c r="A25" s="17" t="s">
        <v>16</v>
      </c>
      <c r="B25" s="14" t="s">
        <v>17</v>
      </c>
      <c r="C25" s="14"/>
    </row>
    <row r="26" spans="1:9">
      <c r="A26" s="14"/>
      <c r="C26" s="14"/>
    </row>
    <row r="27" spans="1:9">
      <c r="C27" s="14"/>
    </row>
    <row r="28" spans="1:9">
      <c r="C28" s="14"/>
    </row>
    <row r="29" spans="1:9">
      <c r="C29" s="14"/>
    </row>
    <row r="30" spans="1:9">
      <c r="C30" s="14"/>
    </row>
    <row r="31" spans="1:9">
      <c r="C31" s="14"/>
    </row>
    <row r="32" spans="1:9">
      <c r="C32" s="14"/>
    </row>
    <row r="33" spans="3:3">
      <c r="C33" s="14"/>
    </row>
    <row r="34" spans="3:3">
      <c r="C34" s="14"/>
    </row>
    <row r="35" spans="3:3">
      <c r="C35" s="14"/>
    </row>
    <row r="36" spans="3:3">
      <c r="C36" s="14"/>
    </row>
  </sheetData>
  <mergeCells count="14">
    <mergeCell ref="A7:E7"/>
    <mergeCell ref="D1:F1"/>
    <mergeCell ref="D2:F2"/>
    <mergeCell ref="D3:F3"/>
    <mergeCell ref="D4:F4"/>
    <mergeCell ref="A6:E6"/>
    <mergeCell ref="A19:B19"/>
    <mergeCell ref="A20:B20"/>
    <mergeCell ref="A22:B22"/>
    <mergeCell ref="D22:E22"/>
    <mergeCell ref="A8:E8"/>
    <mergeCell ref="A11:A18"/>
    <mergeCell ref="B11:B15"/>
    <mergeCell ref="B16:B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sqref="A1:XFD1048576"/>
    </sheetView>
  </sheetViews>
  <sheetFormatPr defaultColWidth="8.85546875" defaultRowHeight="11.25"/>
  <cols>
    <col min="1" max="1" width="10.7109375" style="21" customWidth="1"/>
    <col min="2" max="2" width="15.7109375" style="21" customWidth="1"/>
    <col min="3" max="3" width="32.85546875" style="21" customWidth="1"/>
    <col min="4" max="5" width="8.85546875" style="21"/>
    <col min="6" max="6" width="9.5703125" style="21" bestFit="1" customWidth="1"/>
    <col min="7" max="16384" width="8.85546875" style="21"/>
  </cols>
  <sheetData>
    <row r="1" spans="1:9">
      <c r="A1" s="20"/>
      <c r="B1" s="20"/>
      <c r="C1" s="20"/>
      <c r="D1" s="89" t="s">
        <v>0</v>
      </c>
      <c r="E1" s="89"/>
      <c r="F1" s="89"/>
    </row>
    <row r="2" spans="1:9">
      <c r="A2" s="20"/>
      <c r="B2" s="20"/>
      <c r="C2" s="20"/>
      <c r="D2" s="89" t="s">
        <v>1</v>
      </c>
      <c r="E2" s="89"/>
      <c r="F2" s="89"/>
    </row>
    <row r="3" spans="1:9">
      <c r="A3" s="20"/>
      <c r="B3" s="20"/>
      <c r="C3" s="20"/>
      <c r="D3" s="89" t="s">
        <v>2</v>
      </c>
      <c r="E3" s="89"/>
      <c r="F3" s="89"/>
    </row>
    <row r="4" spans="1:9">
      <c r="A4" s="20"/>
      <c r="B4" s="20"/>
      <c r="C4" s="20"/>
      <c r="D4" s="89" t="s">
        <v>3</v>
      </c>
      <c r="E4" s="89"/>
      <c r="F4" s="89"/>
    </row>
    <row r="5" spans="1:9">
      <c r="A5" s="20"/>
      <c r="B5" s="20"/>
      <c r="C5" s="20"/>
      <c r="D5" s="20"/>
      <c r="E5" s="20"/>
      <c r="F5" s="20"/>
    </row>
    <row r="6" spans="1:9">
      <c r="A6" s="81" t="s">
        <v>4</v>
      </c>
      <c r="B6" s="81"/>
      <c r="C6" s="81"/>
      <c r="D6" s="81"/>
      <c r="E6" s="81"/>
      <c r="F6" s="20"/>
    </row>
    <row r="7" spans="1:9">
      <c r="A7" s="81" t="s">
        <v>5</v>
      </c>
      <c r="B7" s="81"/>
      <c r="C7" s="81"/>
      <c r="D7" s="81"/>
      <c r="E7" s="81"/>
      <c r="F7" s="20"/>
    </row>
    <row r="8" spans="1:9" ht="10.15" customHeight="1">
      <c r="A8" s="81" t="s">
        <v>29</v>
      </c>
      <c r="B8" s="81"/>
      <c r="C8" s="81"/>
      <c r="D8" s="81"/>
      <c r="E8" s="81"/>
      <c r="F8" s="19"/>
    </row>
    <row r="9" spans="1:9">
      <c r="A9" s="20"/>
      <c r="B9" s="20"/>
      <c r="C9" s="20"/>
      <c r="D9" s="20"/>
      <c r="E9" s="20"/>
      <c r="F9" s="20"/>
    </row>
    <row r="10" spans="1:9" s="5" customFormat="1" ht="33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</row>
    <row r="11" spans="1:9" ht="22.5">
      <c r="A11" s="82" t="s">
        <v>12</v>
      </c>
      <c r="B11" s="84" t="s">
        <v>18</v>
      </c>
      <c r="C11" s="9" t="s">
        <v>26</v>
      </c>
      <c r="D11" s="7">
        <v>149</v>
      </c>
      <c r="E11" s="8">
        <v>3</v>
      </c>
      <c r="F11" s="10">
        <f>SUM(D11*E11)</f>
        <v>447</v>
      </c>
      <c r="H11" s="6"/>
      <c r="I11" s="6"/>
    </row>
    <row r="12" spans="1:9" ht="22.5">
      <c r="A12" s="83"/>
      <c r="B12" s="85"/>
      <c r="C12" s="9" t="s">
        <v>27</v>
      </c>
      <c r="D12" s="7">
        <v>158</v>
      </c>
      <c r="E12" s="8">
        <v>2</v>
      </c>
      <c r="F12" s="10">
        <f>SUM(D12*E12)</f>
        <v>316</v>
      </c>
      <c r="H12" s="6"/>
      <c r="I12" s="6"/>
    </row>
    <row r="13" spans="1:9">
      <c r="A13" s="78" t="s">
        <v>13</v>
      </c>
      <c r="B13" s="79"/>
      <c r="C13" s="12"/>
      <c r="D13" s="7"/>
      <c r="E13" s="8"/>
      <c r="F13" s="13">
        <f>SUM(F11:F12)</f>
        <v>763</v>
      </c>
      <c r="G13" s="6"/>
      <c r="I13" s="6"/>
    </row>
    <row r="14" spans="1:9">
      <c r="A14" s="80"/>
      <c r="B14" s="80"/>
      <c r="C14" s="14"/>
    </row>
    <row r="15" spans="1:9">
      <c r="C15" s="14"/>
    </row>
    <row r="16" spans="1:9" s="19" customFormat="1" ht="10.5">
      <c r="A16" s="81" t="s">
        <v>14</v>
      </c>
      <c r="B16" s="81"/>
      <c r="C16" s="15"/>
      <c r="D16" s="81" t="s">
        <v>15</v>
      </c>
      <c r="E16" s="81"/>
      <c r="F16" s="16"/>
    </row>
    <row r="17" spans="1:3">
      <c r="C17" s="14"/>
    </row>
    <row r="18" spans="1:3">
      <c r="C18" s="14"/>
    </row>
    <row r="19" spans="1:3">
      <c r="A19" s="17" t="s">
        <v>16</v>
      </c>
      <c r="B19" s="14" t="s">
        <v>17</v>
      </c>
      <c r="C19" s="14"/>
    </row>
    <row r="20" spans="1:3">
      <c r="A20" s="14"/>
      <c r="C20" s="14"/>
    </row>
    <row r="21" spans="1:3">
      <c r="C21" s="14"/>
    </row>
    <row r="22" spans="1:3">
      <c r="C22" s="14"/>
    </row>
    <row r="23" spans="1:3">
      <c r="C23" s="14"/>
    </row>
    <row r="24" spans="1:3">
      <c r="C24" s="14"/>
    </row>
    <row r="25" spans="1:3">
      <c r="C25" s="14"/>
    </row>
    <row r="26" spans="1:3">
      <c r="C26" s="14"/>
    </row>
    <row r="27" spans="1:3">
      <c r="C27" s="14"/>
    </row>
    <row r="28" spans="1:3">
      <c r="C28" s="14"/>
    </row>
    <row r="29" spans="1:3">
      <c r="C29" s="14"/>
    </row>
    <row r="30" spans="1:3">
      <c r="C30" s="14"/>
    </row>
  </sheetData>
  <mergeCells count="13">
    <mergeCell ref="A16:B16"/>
    <mergeCell ref="D16:E16"/>
    <mergeCell ref="A8:E8"/>
    <mergeCell ref="A11:A12"/>
    <mergeCell ref="B11:B12"/>
    <mergeCell ref="A13:B13"/>
    <mergeCell ref="A14:B14"/>
    <mergeCell ref="A7:E7"/>
    <mergeCell ref="D1:F1"/>
    <mergeCell ref="D2:F2"/>
    <mergeCell ref="D3:F3"/>
    <mergeCell ref="D4:F4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sqref="A1:XFD1048576"/>
    </sheetView>
  </sheetViews>
  <sheetFormatPr defaultColWidth="8.85546875" defaultRowHeight="11.25"/>
  <cols>
    <col min="1" max="1" width="10.7109375" style="22" customWidth="1"/>
    <col min="2" max="2" width="15.7109375" style="22" customWidth="1"/>
    <col min="3" max="3" width="32.85546875" style="22" customWidth="1"/>
    <col min="4" max="5" width="8.85546875" style="22"/>
    <col min="6" max="6" width="9.5703125" style="22" bestFit="1" customWidth="1"/>
    <col min="7" max="16384" width="8.85546875" style="22"/>
  </cols>
  <sheetData>
    <row r="1" spans="1:9">
      <c r="A1" s="26"/>
      <c r="B1" s="26"/>
      <c r="C1" s="26"/>
      <c r="D1" s="89" t="s">
        <v>0</v>
      </c>
      <c r="E1" s="89"/>
      <c r="F1" s="89"/>
    </row>
    <row r="2" spans="1:9">
      <c r="A2" s="26"/>
      <c r="B2" s="26"/>
      <c r="C2" s="26"/>
      <c r="D2" s="89" t="s">
        <v>1</v>
      </c>
      <c r="E2" s="89"/>
      <c r="F2" s="89"/>
    </row>
    <row r="3" spans="1:9">
      <c r="A3" s="26"/>
      <c r="B3" s="26"/>
      <c r="C3" s="26"/>
      <c r="D3" s="89" t="s">
        <v>2</v>
      </c>
      <c r="E3" s="89"/>
      <c r="F3" s="89"/>
    </row>
    <row r="4" spans="1:9">
      <c r="A4" s="26"/>
      <c r="B4" s="26"/>
      <c r="C4" s="26"/>
      <c r="D4" s="89" t="s">
        <v>3</v>
      </c>
      <c r="E4" s="89"/>
      <c r="F4" s="89"/>
    </row>
    <row r="5" spans="1:9">
      <c r="A5" s="26"/>
      <c r="B5" s="26"/>
      <c r="C5" s="26"/>
      <c r="D5" s="26"/>
      <c r="E5" s="26"/>
      <c r="F5" s="26"/>
    </row>
    <row r="6" spans="1:9">
      <c r="A6" s="81" t="s">
        <v>4</v>
      </c>
      <c r="B6" s="81"/>
      <c r="C6" s="81"/>
      <c r="D6" s="81"/>
      <c r="E6" s="81"/>
      <c r="F6" s="26"/>
    </row>
    <row r="7" spans="1:9">
      <c r="A7" s="81" t="s">
        <v>5</v>
      </c>
      <c r="B7" s="81"/>
      <c r="C7" s="81"/>
      <c r="D7" s="81"/>
      <c r="E7" s="81"/>
      <c r="F7" s="26"/>
    </row>
    <row r="8" spans="1:9" ht="10.15" customHeight="1">
      <c r="A8" s="81" t="s">
        <v>34</v>
      </c>
      <c r="B8" s="81"/>
      <c r="C8" s="81"/>
      <c r="D8" s="81"/>
      <c r="E8" s="81"/>
      <c r="F8" s="23"/>
    </row>
    <row r="9" spans="1:9">
      <c r="A9" s="26"/>
      <c r="B9" s="26"/>
      <c r="C9" s="26"/>
      <c r="D9" s="26"/>
      <c r="E9" s="26"/>
      <c r="F9" s="26"/>
    </row>
    <row r="10" spans="1:9" s="5" customFormat="1" ht="33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</row>
    <row r="11" spans="1:9" ht="45">
      <c r="A11" s="24" t="s">
        <v>30</v>
      </c>
      <c r="B11" s="25" t="s">
        <v>32</v>
      </c>
      <c r="C11" s="9" t="s">
        <v>33</v>
      </c>
      <c r="D11" s="7">
        <v>319</v>
      </c>
      <c r="E11" s="8">
        <v>280</v>
      </c>
      <c r="F11" s="10">
        <f>SUM(D11*E11)</f>
        <v>89320</v>
      </c>
      <c r="H11" s="6"/>
      <c r="I11" s="6"/>
    </row>
    <row r="12" spans="1:9" ht="16.149999999999999" customHeight="1">
      <c r="A12" s="78" t="s">
        <v>31</v>
      </c>
      <c r="B12" s="79"/>
      <c r="C12" s="12"/>
      <c r="D12" s="7"/>
      <c r="E12" s="8"/>
      <c r="F12" s="13">
        <f>SUM(F11)</f>
        <v>89320</v>
      </c>
      <c r="G12" s="6"/>
      <c r="I12" s="6"/>
    </row>
    <row r="13" spans="1:9" ht="33.75">
      <c r="A13" s="93" t="s">
        <v>12</v>
      </c>
      <c r="B13" s="90" t="s">
        <v>18</v>
      </c>
      <c r="C13" s="30" t="s">
        <v>35</v>
      </c>
      <c r="D13" s="7">
        <v>955</v>
      </c>
      <c r="E13" s="8">
        <v>1</v>
      </c>
      <c r="F13" s="10">
        <f t="shared" ref="F13:F19" si="0">SUM(D13*E13)</f>
        <v>955</v>
      </c>
      <c r="G13" s="6"/>
      <c r="I13" s="6"/>
    </row>
    <row r="14" spans="1:9" ht="33.75">
      <c r="A14" s="94"/>
      <c r="B14" s="91"/>
      <c r="C14" s="31" t="s">
        <v>36</v>
      </c>
      <c r="D14" s="7">
        <v>342</v>
      </c>
      <c r="E14" s="8">
        <v>1</v>
      </c>
      <c r="F14" s="10">
        <f t="shared" si="0"/>
        <v>342</v>
      </c>
      <c r="G14" s="6"/>
      <c r="I14" s="6"/>
    </row>
    <row r="15" spans="1:9">
      <c r="A15" s="94"/>
      <c r="B15" s="91"/>
      <c r="C15" s="31" t="s">
        <v>37</v>
      </c>
      <c r="D15" s="7">
        <v>425</v>
      </c>
      <c r="E15" s="8">
        <v>2</v>
      </c>
      <c r="F15" s="10">
        <f t="shared" si="0"/>
        <v>850</v>
      </c>
      <c r="G15" s="6"/>
      <c r="I15" s="6"/>
    </row>
    <row r="16" spans="1:9" ht="33.75">
      <c r="A16" s="94"/>
      <c r="B16" s="91"/>
      <c r="C16" s="31" t="s">
        <v>38</v>
      </c>
      <c r="D16" s="7">
        <v>122</v>
      </c>
      <c r="E16" s="8">
        <v>1</v>
      </c>
      <c r="F16" s="10">
        <f t="shared" si="0"/>
        <v>122</v>
      </c>
      <c r="G16" s="6"/>
      <c r="I16" s="6"/>
    </row>
    <row r="17" spans="1:9" ht="33.75">
      <c r="A17" s="94"/>
      <c r="B17" s="91"/>
      <c r="C17" s="31" t="s">
        <v>39</v>
      </c>
      <c r="D17" s="7">
        <v>185</v>
      </c>
      <c r="E17" s="8">
        <v>2</v>
      </c>
      <c r="F17" s="10">
        <f t="shared" si="0"/>
        <v>370</v>
      </c>
      <c r="G17" s="6"/>
      <c r="I17" s="6"/>
    </row>
    <row r="18" spans="1:9" ht="20.45" customHeight="1">
      <c r="A18" s="94"/>
      <c r="B18" s="91"/>
      <c r="C18" s="9" t="s">
        <v>26</v>
      </c>
      <c r="D18" s="7">
        <v>149</v>
      </c>
      <c r="E18" s="8">
        <v>7</v>
      </c>
      <c r="F18" s="10">
        <f t="shared" si="0"/>
        <v>1043</v>
      </c>
      <c r="H18" s="6"/>
      <c r="I18" s="6"/>
    </row>
    <row r="19" spans="1:9" ht="33.75">
      <c r="A19" s="95"/>
      <c r="B19" s="92"/>
      <c r="C19" s="9" t="s">
        <v>40</v>
      </c>
      <c r="D19" s="7">
        <v>158</v>
      </c>
      <c r="E19" s="8">
        <v>7</v>
      </c>
      <c r="F19" s="10">
        <f t="shared" si="0"/>
        <v>1106</v>
      </c>
      <c r="H19" s="6"/>
      <c r="I19" s="6"/>
    </row>
    <row r="20" spans="1:9" ht="15.6" customHeight="1">
      <c r="A20" s="78" t="s">
        <v>13</v>
      </c>
      <c r="B20" s="79"/>
      <c r="C20" s="12"/>
      <c r="D20" s="7"/>
      <c r="E20" s="8"/>
      <c r="F20" s="13">
        <f>SUM(F13:F19)</f>
        <v>4788</v>
      </c>
      <c r="G20" s="6"/>
      <c r="I20" s="6"/>
    </row>
    <row r="21" spans="1:9">
      <c r="A21" s="80"/>
      <c r="B21" s="80"/>
      <c r="C21" s="14"/>
    </row>
    <row r="22" spans="1:9">
      <c r="C22" s="14"/>
      <c r="F22" s="6"/>
    </row>
    <row r="23" spans="1:9" s="23" customFormat="1" ht="10.5">
      <c r="A23" s="81" t="s">
        <v>14</v>
      </c>
      <c r="B23" s="81"/>
      <c r="C23" s="15"/>
      <c r="D23" s="81" t="s">
        <v>15</v>
      </c>
      <c r="E23" s="81"/>
      <c r="F23" s="16"/>
    </row>
    <row r="24" spans="1:9">
      <c r="C24" s="14"/>
    </row>
    <row r="25" spans="1:9">
      <c r="C25" s="14"/>
    </row>
    <row r="26" spans="1:9">
      <c r="A26" s="17" t="s">
        <v>16</v>
      </c>
      <c r="B26" s="14" t="s">
        <v>17</v>
      </c>
      <c r="C26" s="14"/>
    </row>
    <row r="27" spans="1:9">
      <c r="A27" s="14"/>
      <c r="C27" s="14"/>
    </row>
    <row r="28" spans="1:9">
      <c r="C28" s="14"/>
    </row>
    <row r="29" spans="1:9">
      <c r="C29" s="14"/>
    </row>
    <row r="30" spans="1:9">
      <c r="C30" s="14"/>
    </row>
    <row r="31" spans="1:9">
      <c r="C31" s="14"/>
    </row>
    <row r="32" spans="1:9">
      <c r="C32" s="14"/>
    </row>
    <row r="33" spans="3:3">
      <c r="C33" s="14"/>
    </row>
    <row r="34" spans="3:3">
      <c r="C34" s="14"/>
    </row>
    <row r="35" spans="3:3">
      <c r="C35" s="14"/>
    </row>
    <row r="36" spans="3:3">
      <c r="C36" s="14"/>
    </row>
    <row r="37" spans="3:3">
      <c r="C37" s="14"/>
    </row>
  </sheetData>
  <mergeCells count="14">
    <mergeCell ref="A23:B23"/>
    <mergeCell ref="D23:E23"/>
    <mergeCell ref="A12:B12"/>
    <mergeCell ref="D1:F1"/>
    <mergeCell ref="D2:F2"/>
    <mergeCell ref="D3:F3"/>
    <mergeCell ref="D4:F4"/>
    <mergeCell ref="A6:E6"/>
    <mergeCell ref="A7:E7"/>
    <mergeCell ref="B13:B19"/>
    <mergeCell ref="A13:A19"/>
    <mergeCell ref="A8:E8"/>
    <mergeCell ref="A20:B20"/>
    <mergeCell ref="A21:B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workbookViewId="0">
      <selection sqref="A1:XFD1048576"/>
    </sheetView>
  </sheetViews>
  <sheetFormatPr defaultColWidth="8.85546875" defaultRowHeight="11.25"/>
  <cols>
    <col min="1" max="1" width="10.7109375" style="29" customWidth="1"/>
    <col min="2" max="2" width="15.7109375" style="29" customWidth="1"/>
    <col min="3" max="3" width="32.85546875" style="29" customWidth="1"/>
    <col min="4" max="5" width="8.85546875" style="29"/>
    <col min="6" max="6" width="9.5703125" style="29" bestFit="1" customWidth="1"/>
    <col min="7" max="16384" width="8.85546875" style="29"/>
  </cols>
  <sheetData>
    <row r="1" spans="1:6">
      <c r="A1" s="28"/>
      <c r="B1" s="28"/>
      <c r="C1" s="28"/>
      <c r="D1" s="89" t="s">
        <v>0</v>
      </c>
      <c r="E1" s="89"/>
      <c r="F1" s="89"/>
    </row>
    <row r="2" spans="1:6">
      <c r="A2" s="28"/>
      <c r="B2" s="28"/>
      <c r="C2" s="28"/>
      <c r="D2" s="89" t="s">
        <v>1</v>
      </c>
      <c r="E2" s="89"/>
      <c r="F2" s="89"/>
    </row>
    <row r="3" spans="1:6">
      <c r="A3" s="28"/>
      <c r="B3" s="28"/>
      <c r="C3" s="28"/>
      <c r="D3" s="89" t="s">
        <v>2</v>
      </c>
      <c r="E3" s="89"/>
      <c r="F3" s="89"/>
    </row>
    <row r="4" spans="1:6">
      <c r="A4" s="28"/>
      <c r="B4" s="28"/>
      <c r="C4" s="28"/>
      <c r="D4" s="89" t="s">
        <v>3</v>
      </c>
      <c r="E4" s="89"/>
      <c r="F4" s="89"/>
    </row>
    <row r="5" spans="1:6">
      <c r="A5" s="28"/>
      <c r="B5" s="28"/>
      <c r="C5" s="28"/>
      <c r="D5" s="28"/>
      <c r="E5" s="28"/>
      <c r="F5" s="28"/>
    </row>
    <row r="6" spans="1:6">
      <c r="A6" s="81" t="s">
        <v>4</v>
      </c>
      <c r="B6" s="81"/>
      <c r="C6" s="81"/>
      <c r="D6" s="81"/>
      <c r="E6" s="81"/>
      <c r="F6" s="28"/>
    </row>
    <row r="7" spans="1:6">
      <c r="A7" s="81" t="s">
        <v>5</v>
      </c>
      <c r="B7" s="81"/>
      <c r="C7" s="81"/>
      <c r="D7" s="81"/>
      <c r="E7" s="81"/>
      <c r="F7" s="28"/>
    </row>
    <row r="8" spans="1:6" ht="10.15" customHeight="1">
      <c r="A8" s="81" t="s">
        <v>41</v>
      </c>
      <c r="B8" s="81"/>
      <c r="C8" s="81"/>
      <c r="D8" s="81"/>
      <c r="E8" s="81"/>
      <c r="F8" s="27"/>
    </row>
    <row r="9" spans="1:6">
      <c r="A9" s="28"/>
      <c r="B9" s="28"/>
      <c r="C9" s="28"/>
      <c r="D9" s="28"/>
      <c r="E9" s="28"/>
      <c r="F9" s="28"/>
    </row>
    <row r="10" spans="1:6" s="5" customFormat="1" ht="33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</row>
    <row r="11" spans="1:6" s="5" customFormat="1">
      <c r="A11" s="98" t="s">
        <v>12</v>
      </c>
      <c r="B11" s="82" t="s">
        <v>45</v>
      </c>
      <c r="C11" s="9" t="s">
        <v>46</v>
      </c>
      <c r="D11" s="35">
        <v>14.32</v>
      </c>
      <c r="E11" s="35">
        <v>20</v>
      </c>
      <c r="F11" s="10">
        <f t="shared" ref="F11:F31" si="0">SUM(D11*E11)</f>
        <v>286.39999999999998</v>
      </c>
    </row>
    <row r="12" spans="1:6" s="5" customFormat="1">
      <c r="A12" s="98"/>
      <c r="B12" s="83"/>
      <c r="C12" s="9" t="s">
        <v>47</v>
      </c>
      <c r="D12" s="35">
        <v>42.51</v>
      </c>
      <c r="E12" s="35">
        <v>3</v>
      </c>
      <c r="F12" s="10">
        <f t="shared" si="0"/>
        <v>127.53</v>
      </c>
    </row>
    <row r="13" spans="1:6" s="5" customFormat="1">
      <c r="A13" s="98"/>
      <c r="B13" s="83"/>
      <c r="C13" s="9" t="s">
        <v>48</v>
      </c>
      <c r="D13" s="35">
        <v>56.49</v>
      </c>
      <c r="E13" s="35">
        <v>2</v>
      </c>
      <c r="F13" s="10">
        <f t="shared" si="0"/>
        <v>112.98</v>
      </c>
    </row>
    <row r="14" spans="1:6" s="5" customFormat="1">
      <c r="A14" s="98"/>
      <c r="B14" s="83"/>
      <c r="C14" s="9" t="s">
        <v>49</v>
      </c>
      <c r="D14" s="35">
        <v>3.19</v>
      </c>
      <c r="E14" s="35">
        <v>20</v>
      </c>
      <c r="F14" s="10">
        <f t="shared" si="0"/>
        <v>63.8</v>
      </c>
    </row>
    <row r="15" spans="1:6" s="5" customFormat="1">
      <c r="A15" s="98"/>
      <c r="B15" s="83"/>
      <c r="C15" s="9" t="s">
        <v>50</v>
      </c>
      <c r="D15" s="35">
        <v>3.19</v>
      </c>
      <c r="E15" s="35">
        <v>20</v>
      </c>
      <c r="F15" s="10">
        <f t="shared" si="0"/>
        <v>63.8</v>
      </c>
    </row>
    <row r="16" spans="1:6" s="5" customFormat="1">
      <c r="A16" s="98"/>
      <c r="B16" s="83"/>
      <c r="C16" s="9" t="s">
        <v>51</v>
      </c>
      <c r="D16" s="35">
        <v>204.75</v>
      </c>
      <c r="E16" s="35">
        <v>2</v>
      </c>
      <c r="F16" s="10">
        <f t="shared" si="0"/>
        <v>409.5</v>
      </c>
    </row>
    <row r="17" spans="1:9" s="5" customFormat="1">
      <c r="A17" s="98"/>
      <c r="B17" s="83"/>
      <c r="C17" s="9" t="s">
        <v>52</v>
      </c>
      <c r="D17" s="35">
        <v>36.61</v>
      </c>
      <c r="E17" s="35">
        <v>2</v>
      </c>
      <c r="F17" s="10">
        <f t="shared" si="0"/>
        <v>73.22</v>
      </c>
    </row>
    <row r="18" spans="1:9" s="5" customFormat="1">
      <c r="A18" s="98"/>
      <c r="B18" s="83"/>
      <c r="C18" s="9" t="s">
        <v>53</v>
      </c>
      <c r="D18" s="35">
        <v>48.14</v>
      </c>
      <c r="E18" s="35">
        <v>1</v>
      </c>
      <c r="F18" s="10">
        <f t="shared" si="0"/>
        <v>48.14</v>
      </c>
    </row>
    <row r="19" spans="1:9" s="5" customFormat="1">
      <c r="A19" s="98"/>
      <c r="B19" s="83"/>
      <c r="C19" s="9" t="s">
        <v>54</v>
      </c>
      <c r="D19" s="35">
        <v>393.25</v>
      </c>
      <c r="E19" s="35">
        <v>2</v>
      </c>
      <c r="F19" s="10">
        <f t="shared" si="0"/>
        <v>786.5</v>
      </c>
    </row>
    <row r="20" spans="1:9" s="5" customFormat="1">
      <c r="A20" s="98"/>
      <c r="B20" s="83"/>
      <c r="C20" s="9" t="s">
        <v>55</v>
      </c>
      <c r="D20" s="35">
        <v>12.22</v>
      </c>
      <c r="E20" s="35">
        <v>1</v>
      </c>
      <c r="F20" s="10">
        <f t="shared" si="0"/>
        <v>12.22</v>
      </c>
    </row>
    <row r="21" spans="1:9" s="5" customFormat="1">
      <c r="A21" s="98"/>
      <c r="B21" s="83"/>
      <c r="C21" s="9" t="s">
        <v>56</v>
      </c>
      <c r="D21" s="35">
        <v>3.06</v>
      </c>
      <c r="E21" s="35">
        <v>20</v>
      </c>
      <c r="F21" s="10">
        <f t="shared" si="0"/>
        <v>61.2</v>
      </c>
    </row>
    <row r="22" spans="1:9" s="5" customFormat="1">
      <c r="A22" s="98"/>
      <c r="B22" s="83"/>
      <c r="C22" s="9" t="s">
        <v>54</v>
      </c>
      <c r="D22" s="35">
        <v>312.14</v>
      </c>
      <c r="E22" s="35">
        <v>2</v>
      </c>
      <c r="F22" s="10">
        <f t="shared" si="0"/>
        <v>624.28</v>
      </c>
    </row>
    <row r="23" spans="1:9" s="5" customFormat="1">
      <c r="A23" s="98"/>
      <c r="B23" s="83"/>
      <c r="C23" s="9" t="s">
        <v>57</v>
      </c>
      <c r="D23" s="35">
        <v>40.590000000000003</v>
      </c>
      <c r="E23" s="35">
        <v>18</v>
      </c>
      <c r="F23" s="10">
        <f t="shared" si="0"/>
        <v>730.62000000000012</v>
      </c>
    </row>
    <row r="24" spans="1:9" s="5" customFormat="1">
      <c r="A24" s="98"/>
      <c r="B24" s="83"/>
      <c r="C24" s="9" t="s">
        <v>58</v>
      </c>
      <c r="D24" s="35">
        <v>38.5</v>
      </c>
      <c r="E24" s="35">
        <v>7</v>
      </c>
      <c r="F24" s="10">
        <f t="shared" si="0"/>
        <v>269.5</v>
      </c>
      <c r="G24" s="36"/>
    </row>
    <row r="25" spans="1:9" s="5" customFormat="1">
      <c r="A25" s="98"/>
      <c r="B25" s="83"/>
      <c r="C25" s="9" t="s">
        <v>59</v>
      </c>
      <c r="D25" s="35">
        <v>36.520000000000003</v>
      </c>
      <c r="E25" s="35">
        <v>3</v>
      </c>
      <c r="F25" s="10">
        <f t="shared" si="0"/>
        <v>109.56</v>
      </c>
    </row>
    <row r="26" spans="1:9" s="5" customFormat="1">
      <c r="A26" s="98"/>
      <c r="B26" s="83"/>
      <c r="C26" s="9" t="s">
        <v>60</v>
      </c>
      <c r="D26" s="35">
        <v>36.520000000000003</v>
      </c>
      <c r="E26" s="35">
        <v>3</v>
      </c>
      <c r="F26" s="10">
        <f t="shared" si="0"/>
        <v>109.56</v>
      </c>
    </row>
    <row r="27" spans="1:9" s="5" customFormat="1">
      <c r="A27" s="98"/>
      <c r="B27" s="83"/>
      <c r="C27" s="9" t="s">
        <v>61</v>
      </c>
      <c r="D27" s="35">
        <v>49.38</v>
      </c>
      <c r="E27" s="35">
        <v>4</v>
      </c>
      <c r="F27" s="10">
        <f t="shared" si="0"/>
        <v>197.52</v>
      </c>
    </row>
    <row r="28" spans="1:9" s="5" customFormat="1">
      <c r="A28" s="98"/>
      <c r="B28" s="83"/>
      <c r="C28" s="9" t="s">
        <v>62</v>
      </c>
      <c r="D28" s="35">
        <v>4.3899999999999997</v>
      </c>
      <c r="E28" s="35">
        <v>1</v>
      </c>
      <c r="F28" s="10">
        <f t="shared" si="0"/>
        <v>4.3899999999999997</v>
      </c>
    </row>
    <row r="29" spans="1:9" s="5" customFormat="1">
      <c r="A29" s="98"/>
      <c r="B29" s="83"/>
      <c r="C29" s="9" t="s">
        <v>63</v>
      </c>
      <c r="D29" s="35">
        <v>14.37</v>
      </c>
      <c r="E29" s="35">
        <v>2</v>
      </c>
      <c r="F29" s="10">
        <f t="shared" si="0"/>
        <v>28.74</v>
      </c>
    </row>
    <row r="30" spans="1:9" s="5" customFormat="1">
      <c r="A30" s="98"/>
      <c r="B30" s="83"/>
      <c r="C30" s="9" t="s">
        <v>64</v>
      </c>
      <c r="D30" s="35">
        <v>11.22</v>
      </c>
      <c r="E30" s="35">
        <v>20</v>
      </c>
      <c r="F30" s="10">
        <f t="shared" si="0"/>
        <v>224.4</v>
      </c>
    </row>
    <row r="31" spans="1:9" s="5" customFormat="1">
      <c r="A31" s="98"/>
      <c r="B31" s="83"/>
      <c r="C31" s="9" t="s">
        <v>64</v>
      </c>
      <c r="D31" s="35">
        <v>4.58</v>
      </c>
      <c r="E31" s="35">
        <v>20</v>
      </c>
      <c r="F31" s="10">
        <f t="shared" si="0"/>
        <v>91.6</v>
      </c>
    </row>
    <row r="32" spans="1:9" ht="10.15" customHeight="1">
      <c r="A32" s="98"/>
      <c r="B32" s="83"/>
      <c r="C32" s="31" t="s">
        <v>65</v>
      </c>
      <c r="D32" s="7">
        <v>3.41</v>
      </c>
      <c r="E32" s="8">
        <v>21</v>
      </c>
      <c r="F32" s="10">
        <f t="shared" ref="F32:F42" si="1">SUM(D32*E32)</f>
        <v>71.61</v>
      </c>
      <c r="G32" s="6"/>
      <c r="I32" s="6"/>
    </row>
    <row r="33" spans="1:9" ht="10.15" customHeight="1">
      <c r="A33" s="98"/>
      <c r="B33" s="83"/>
      <c r="C33" s="31" t="s">
        <v>66</v>
      </c>
      <c r="D33" s="7">
        <v>62.03</v>
      </c>
      <c r="E33" s="8">
        <v>1</v>
      </c>
      <c r="F33" s="10">
        <f t="shared" si="1"/>
        <v>62.03</v>
      </c>
      <c r="G33" s="6"/>
      <c r="I33" s="6"/>
    </row>
    <row r="34" spans="1:9" ht="10.15" customHeight="1">
      <c r="A34" s="98"/>
      <c r="B34" s="83"/>
      <c r="C34" s="31" t="s">
        <v>67</v>
      </c>
      <c r="D34" s="7">
        <v>10.88</v>
      </c>
      <c r="E34" s="8">
        <v>3</v>
      </c>
      <c r="F34" s="10">
        <f t="shared" si="1"/>
        <v>32.64</v>
      </c>
      <c r="G34" s="6"/>
      <c r="I34" s="6"/>
    </row>
    <row r="35" spans="1:9" ht="10.15" customHeight="1">
      <c r="A35" s="98"/>
      <c r="B35" s="83"/>
      <c r="C35" s="31" t="s">
        <v>68</v>
      </c>
      <c r="D35" s="7">
        <v>28.28</v>
      </c>
      <c r="E35" s="8">
        <v>3</v>
      </c>
      <c r="F35" s="10">
        <f t="shared" si="1"/>
        <v>84.84</v>
      </c>
      <c r="G35" s="6"/>
      <c r="I35" s="6"/>
    </row>
    <row r="36" spans="1:9" ht="10.15" customHeight="1">
      <c r="A36" s="98"/>
      <c r="B36" s="83"/>
      <c r="C36" s="31" t="s">
        <v>69</v>
      </c>
      <c r="D36" s="7">
        <v>25.32</v>
      </c>
      <c r="E36" s="8">
        <v>2</v>
      </c>
      <c r="F36" s="10">
        <f t="shared" si="1"/>
        <v>50.64</v>
      </c>
      <c r="G36" s="6"/>
      <c r="I36" s="6"/>
    </row>
    <row r="37" spans="1:9">
      <c r="A37" s="98"/>
      <c r="B37" s="83"/>
      <c r="C37" s="31" t="s">
        <v>57</v>
      </c>
      <c r="D37" s="7">
        <v>44.66</v>
      </c>
      <c r="E37" s="8">
        <v>5</v>
      </c>
      <c r="F37" s="10">
        <f t="shared" si="1"/>
        <v>223.29999999999998</v>
      </c>
      <c r="G37" s="6"/>
      <c r="I37" s="6"/>
    </row>
    <row r="38" spans="1:9">
      <c r="A38" s="98"/>
      <c r="B38" s="99"/>
      <c r="C38" s="31" t="s">
        <v>70</v>
      </c>
      <c r="D38" s="7">
        <v>39.479999999999997</v>
      </c>
      <c r="E38" s="8">
        <v>1</v>
      </c>
      <c r="F38" s="10">
        <f t="shared" si="1"/>
        <v>39.479999999999997</v>
      </c>
      <c r="G38" s="6"/>
      <c r="I38" s="6"/>
    </row>
    <row r="39" spans="1:9">
      <c r="A39" s="98"/>
      <c r="B39" s="30" t="s">
        <v>44</v>
      </c>
      <c r="C39" s="31" t="s">
        <v>43</v>
      </c>
      <c r="D39" s="7">
        <v>350</v>
      </c>
      <c r="E39" s="8">
        <v>2</v>
      </c>
      <c r="F39" s="10">
        <f t="shared" si="1"/>
        <v>700</v>
      </c>
      <c r="G39" s="6"/>
      <c r="I39" s="6"/>
    </row>
    <row r="40" spans="1:9" ht="33.75">
      <c r="A40" s="98"/>
      <c r="B40" s="97" t="s">
        <v>18</v>
      </c>
      <c r="C40" s="31" t="s">
        <v>42</v>
      </c>
      <c r="D40" s="7">
        <v>185</v>
      </c>
      <c r="E40" s="8">
        <v>1</v>
      </c>
      <c r="F40" s="10">
        <f t="shared" si="1"/>
        <v>185</v>
      </c>
      <c r="G40" s="6"/>
      <c r="I40" s="6"/>
    </row>
    <row r="41" spans="1:9" ht="20.45" customHeight="1">
      <c r="A41" s="98"/>
      <c r="B41" s="97"/>
      <c r="C41" s="9" t="s">
        <v>26</v>
      </c>
      <c r="D41" s="7">
        <v>149</v>
      </c>
      <c r="E41" s="8">
        <v>16</v>
      </c>
      <c r="F41" s="10">
        <f t="shared" si="1"/>
        <v>2384</v>
      </c>
      <c r="H41" s="6"/>
      <c r="I41" s="6"/>
    </row>
    <row r="42" spans="1:9" ht="33.75">
      <c r="A42" s="98"/>
      <c r="B42" s="97"/>
      <c r="C42" s="9" t="s">
        <v>40</v>
      </c>
      <c r="D42" s="7">
        <v>158</v>
      </c>
      <c r="E42" s="8">
        <v>9</v>
      </c>
      <c r="F42" s="10">
        <f t="shared" si="1"/>
        <v>1422</v>
      </c>
      <c r="H42" s="6"/>
      <c r="I42" s="6"/>
    </row>
    <row r="43" spans="1:9" ht="15.6" customHeight="1">
      <c r="A43" s="96" t="s">
        <v>13</v>
      </c>
      <c r="B43" s="96"/>
      <c r="C43" s="12"/>
      <c r="D43" s="7"/>
      <c r="E43" s="8"/>
      <c r="F43" s="13">
        <f>SUM(F11:F42)</f>
        <v>9691</v>
      </c>
      <c r="G43" s="6"/>
      <c r="I43" s="6"/>
    </row>
    <row r="44" spans="1:9">
      <c r="A44" s="80"/>
      <c r="B44" s="80"/>
      <c r="C44" s="14"/>
    </row>
    <row r="45" spans="1:9">
      <c r="C45" s="14"/>
      <c r="F45" s="6"/>
      <c r="G45" s="6"/>
    </row>
    <row r="46" spans="1:9" s="27" customFormat="1" ht="10.5">
      <c r="A46" s="81" t="s">
        <v>14</v>
      </c>
      <c r="B46" s="81"/>
      <c r="C46" s="15"/>
      <c r="D46" s="81" t="s">
        <v>15</v>
      </c>
      <c r="E46" s="81"/>
      <c r="F46" s="16"/>
    </row>
    <row r="47" spans="1:9">
      <c r="C47" s="14"/>
    </row>
    <row r="48" spans="1:9">
      <c r="C48" s="14"/>
    </row>
    <row r="49" spans="1:3">
      <c r="A49" s="17" t="s">
        <v>16</v>
      </c>
      <c r="B49" s="14" t="s">
        <v>17</v>
      </c>
      <c r="C49" s="14"/>
    </row>
    <row r="50" spans="1:3">
      <c r="A50" s="14"/>
      <c r="C50" s="14"/>
    </row>
    <row r="51" spans="1:3">
      <c r="C51" s="14"/>
    </row>
    <row r="52" spans="1:3">
      <c r="C52" s="14"/>
    </row>
    <row r="53" spans="1:3">
      <c r="C53" s="14"/>
    </row>
    <row r="54" spans="1:3">
      <c r="C54" s="14"/>
    </row>
    <row r="55" spans="1:3">
      <c r="C55" s="14"/>
    </row>
    <row r="56" spans="1:3">
      <c r="C56" s="14"/>
    </row>
    <row r="57" spans="1:3">
      <c r="C57" s="14"/>
    </row>
    <row r="58" spans="1:3">
      <c r="C58" s="14"/>
    </row>
    <row r="59" spans="1:3">
      <c r="C59" s="14"/>
    </row>
    <row r="60" spans="1:3">
      <c r="C60" s="14"/>
    </row>
  </sheetData>
  <mergeCells count="14">
    <mergeCell ref="A46:B46"/>
    <mergeCell ref="D46:E46"/>
    <mergeCell ref="B40:B42"/>
    <mergeCell ref="A11:A42"/>
    <mergeCell ref="B11:B38"/>
    <mergeCell ref="A8:E8"/>
    <mergeCell ref="A43:B43"/>
    <mergeCell ref="A44:B44"/>
    <mergeCell ref="D1:F1"/>
    <mergeCell ref="D2:F2"/>
    <mergeCell ref="D3:F3"/>
    <mergeCell ref="D4:F4"/>
    <mergeCell ref="A6:E6"/>
    <mergeCell ref="A7:E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>
      <selection activeCell="A80" sqref="A80:B80"/>
    </sheetView>
  </sheetViews>
  <sheetFormatPr defaultColWidth="8.85546875" defaultRowHeight="11.25"/>
  <cols>
    <col min="1" max="1" width="10.7109375" style="32" customWidth="1"/>
    <col min="2" max="2" width="16.7109375" style="32" customWidth="1"/>
    <col min="3" max="3" width="32.85546875" style="32" customWidth="1"/>
    <col min="4" max="5" width="8.85546875" style="32"/>
    <col min="6" max="6" width="10.7109375" style="32" customWidth="1"/>
    <col min="7" max="16384" width="8.85546875" style="32"/>
  </cols>
  <sheetData>
    <row r="1" spans="1:9">
      <c r="A1" s="34"/>
      <c r="B1" s="34"/>
      <c r="C1" s="34"/>
      <c r="D1" s="89" t="s">
        <v>0</v>
      </c>
      <c r="E1" s="89"/>
      <c r="F1" s="89"/>
    </row>
    <row r="2" spans="1:9">
      <c r="A2" s="34"/>
      <c r="B2" s="34"/>
      <c r="C2" s="34"/>
      <c r="D2" s="89" t="s">
        <v>1</v>
      </c>
      <c r="E2" s="89"/>
      <c r="F2" s="89"/>
    </row>
    <row r="3" spans="1:9">
      <c r="A3" s="34"/>
      <c r="B3" s="34"/>
      <c r="C3" s="34"/>
      <c r="D3" s="89" t="s">
        <v>2</v>
      </c>
      <c r="E3" s="89"/>
      <c r="F3" s="89"/>
    </row>
    <row r="4" spans="1:9">
      <c r="A4" s="34"/>
      <c r="B4" s="34"/>
      <c r="C4" s="34"/>
      <c r="D4" s="89" t="s">
        <v>3</v>
      </c>
      <c r="E4" s="89"/>
      <c r="F4" s="89"/>
    </row>
    <row r="5" spans="1:9" ht="6" customHeight="1">
      <c r="A5" s="34"/>
      <c r="B5" s="34"/>
      <c r="C5" s="34"/>
      <c r="D5" s="34"/>
      <c r="E5" s="34"/>
      <c r="F5" s="34"/>
    </row>
    <row r="6" spans="1:9">
      <c r="A6" s="81" t="s">
        <v>4</v>
      </c>
      <c r="B6" s="81"/>
      <c r="C6" s="81"/>
      <c r="D6" s="81"/>
      <c r="E6" s="81"/>
      <c r="F6" s="34"/>
    </row>
    <row r="7" spans="1:9">
      <c r="A7" s="81" t="s">
        <v>5</v>
      </c>
      <c r="B7" s="81"/>
      <c r="C7" s="81"/>
      <c r="D7" s="81"/>
      <c r="E7" s="81"/>
      <c r="F7" s="34"/>
    </row>
    <row r="8" spans="1:9" ht="10.15" customHeight="1">
      <c r="A8" s="81" t="s">
        <v>182</v>
      </c>
      <c r="B8" s="81"/>
      <c r="C8" s="81"/>
      <c r="D8" s="81"/>
      <c r="E8" s="81"/>
      <c r="F8" s="33"/>
    </row>
    <row r="9" spans="1:9" ht="6.6" customHeight="1">
      <c r="A9" s="34"/>
      <c r="B9" s="34"/>
      <c r="C9" s="34"/>
      <c r="D9" s="34"/>
      <c r="E9" s="34"/>
      <c r="F9" s="34"/>
    </row>
    <row r="10" spans="1:9" s="5" customFormat="1" ht="33.7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11</v>
      </c>
    </row>
    <row r="11" spans="1:9" ht="21" customHeight="1">
      <c r="A11" s="103" t="s">
        <v>12</v>
      </c>
      <c r="B11" s="105" t="s">
        <v>74</v>
      </c>
      <c r="C11" s="31" t="s">
        <v>75</v>
      </c>
      <c r="D11" s="7">
        <v>41.85</v>
      </c>
      <c r="E11" s="8">
        <v>10</v>
      </c>
      <c r="F11" s="10">
        <f t="shared" ref="F11:F20" si="0">SUM(D11*E11)</f>
        <v>418.5</v>
      </c>
      <c r="G11" s="6"/>
      <c r="I11" s="6"/>
    </row>
    <row r="12" spans="1:9" ht="22.5">
      <c r="A12" s="103"/>
      <c r="B12" s="105"/>
      <c r="C12" s="31" t="s">
        <v>76</v>
      </c>
      <c r="D12" s="7">
        <v>60.54</v>
      </c>
      <c r="E12" s="8">
        <v>10</v>
      </c>
      <c r="F12" s="10">
        <f t="shared" si="0"/>
        <v>605.4</v>
      </c>
      <c r="G12" s="6"/>
      <c r="I12" s="6"/>
    </row>
    <row r="13" spans="1:9" ht="22.5">
      <c r="A13" s="103"/>
      <c r="B13" s="105"/>
      <c r="C13" s="31" t="s">
        <v>77</v>
      </c>
      <c r="D13" s="7">
        <v>10.06</v>
      </c>
      <c r="E13" s="8">
        <v>10</v>
      </c>
      <c r="F13" s="10">
        <f t="shared" si="0"/>
        <v>100.60000000000001</v>
      </c>
      <c r="G13" s="6"/>
      <c r="I13" s="6"/>
    </row>
    <row r="14" spans="1:9" ht="22.5">
      <c r="A14" s="103"/>
      <c r="B14" s="105"/>
      <c r="C14" s="31" t="s">
        <v>78</v>
      </c>
      <c r="D14" s="7">
        <v>10.06</v>
      </c>
      <c r="E14" s="8">
        <v>10</v>
      </c>
      <c r="F14" s="10">
        <f t="shared" si="0"/>
        <v>100.60000000000001</v>
      </c>
      <c r="G14" s="6"/>
      <c r="I14" s="6"/>
    </row>
    <row r="15" spans="1:9" ht="22.5">
      <c r="A15" s="103"/>
      <c r="B15" s="105"/>
      <c r="C15" s="41" t="s">
        <v>79</v>
      </c>
      <c r="D15" s="7">
        <v>10.06</v>
      </c>
      <c r="E15" s="8">
        <v>10</v>
      </c>
      <c r="F15" s="10">
        <f t="shared" si="0"/>
        <v>100.60000000000001</v>
      </c>
      <c r="G15" s="6"/>
      <c r="I15" s="6"/>
    </row>
    <row r="16" spans="1:9" ht="16.149999999999999" customHeight="1">
      <c r="A16" s="103"/>
      <c r="B16" s="105"/>
      <c r="C16" s="41" t="s">
        <v>80</v>
      </c>
      <c r="D16" s="7">
        <v>8.09</v>
      </c>
      <c r="E16" s="8">
        <v>20</v>
      </c>
      <c r="F16" s="10">
        <f t="shared" si="0"/>
        <v>161.80000000000001</v>
      </c>
      <c r="G16" s="6"/>
      <c r="I16" s="6"/>
    </row>
    <row r="17" spans="1:9" ht="16.149999999999999" customHeight="1">
      <c r="A17" s="103"/>
      <c r="B17" s="105"/>
      <c r="C17" s="41" t="s">
        <v>81</v>
      </c>
      <c r="D17" s="7">
        <v>7.49</v>
      </c>
      <c r="E17" s="8">
        <v>10</v>
      </c>
      <c r="F17" s="10">
        <f t="shared" si="0"/>
        <v>74.900000000000006</v>
      </c>
      <c r="G17" s="6"/>
      <c r="I17" s="6"/>
    </row>
    <row r="18" spans="1:9" ht="16.149999999999999" customHeight="1">
      <c r="A18" s="103"/>
      <c r="B18" s="105"/>
      <c r="C18" s="41" t="s">
        <v>82</v>
      </c>
      <c r="D18" s="7">
        <v>8.25</v>
      </c>
      <c r="E18" s="8">
        <v>12</v>
      </c>
      <c r="F18" s="10">
        <f t="shared" si="0"/>
        <v>99</v>
      </c>
      <c r="G18" s="6"/>
      <c r="I18" s="6"/>
    </row>
    <row r="19" spans="1:9" ht="16.149999999999999" customHeight="1">
      <c r="A19" s="103"/>
      <c r="B19" s="105"/>
      <c r="C19" s="41" t="s">
        <v>83</v>
      </c>
      <c r="D19" s="7">
        <v>11.1</v>
      </c>
      <c r="E19" s="8">
        <v>2</v>
      </c>
      <c r="F19" s="10">
        <f t="shared" si="0"/>
        <v>22.2</v>
      </c>
      <c r="G19" s="6"/>
      <c r="I19" s="6"/>
    </row>
    <row r="20" spans="1:9" ht="22.5">
      <c r="A20" s="103"/>
      <c r="B20" s="105"/>
      <c r="C20" s="41" t="s">
        <v>84</v>
      </c>
      <c r="D20" s="7">
        <v>4.28</v>
      </c>
      <c r="E20" s="8">
        <v>5</v>
      </c>
      <c r="F20" s="10">
        <f t="shared" si="0"/>
        <v>21.400000000000002</v>
      </c>
      <c r="G20" s="6"/>
      <c r="I20" s="6"/>
    </row>
    <row r="21" spans="1:9" ht="10.15" customHeight="1">
      <c r="A21" s="103"/>
      <c r="B21" s="105" t="s">
        <v>18</v>
      </c>
      <c r="C21" s="31" t="s">
        <v>71</v>
      </c>
      <c r="D21" s="7">
        <v>144</v>
      </c>
      <c r="E21" s="8">
        <v>1</v>
      </c>
      <c r="F21" s="10">
        <f t="shared" ref="F21:F25" si="1">SUM(D21*E21)</f>
        <v>144</v>
      </c>
      <c r="G21" s="6"/>
      <c r="I21" s="6"/>
    </row>
    <row r="22" spans="1:9" ht="22.5">
      <c r="A22" s="103"/>
      <c r="B22" s="105"/>
      <c r="C22" s="31" t="s">
        <v>72</v>
      </c>
      <c r="D22" s="7">
        <v>180</v>
      </c>
      <c r="E22" s="8">
        <v>1</v>
      </c>
      <c r="F22" s="10">
        <f t="shared" si="1"/>
        <v>180</v>
      </c>
      <c r="G22" s="6"/>
      <c r="I22" s="6"/>
    </row>
    <row r="23" spans="1:9">
      <c r="A23" s="103"/>
      <c r="B23" s="105"/>
      <c r="C23" s="31" t="s">
        <v>73</v>
      </c>
      <c r="D23" s="7">
        <v>109</v>
      </c>
      <c r="E23" s="8">
        <v>4</v>
      </c>
      <c r="F23" s="10">
        <f t="shared" si="1"/>
        <v>436</v>
      </c>
      <c r="G23" s="6"/>
      <c r="I23" s="6"/>
    </row>
    <row r="24" spans="1:9" ht="23.25" customHeight="1">
      <c r="A24" s="103"/>
      <c r="B24" s="105"/>
      <c r="C24" s="9" t="s">
        <v>26</v>
      </c>
      <c r="D24" s="7">
        <v>149</v>
      </c>
      <c r="E24" s="8">
        <v>7</v>
      </c>
      <c r="F24" s="10">
        <f t="shared" si="1"/>
        <v>1043</v>
      </c>
      <c r="H24" s="6"/>
      <c r="I24" s="6"/>
    </row>
    <row r="25" spans="1:9" ht="33.75">
      <c r="A25" s="103"/>
      <c r="B25" s="105"/>
      <c r="C25" s="9" t="s">
        <v>40</v>
      </c>
      <c r="D25" s="7">
        <v>158</v>
      </c>
      <c r="E25" s="8">
        <v>6</v>
      </c>
      <c r="F25" s="10">
        <f t="shared" si="1"/>
        <v>948</v>
      </c>
      <c r="G25" s="6"/>
      <c r="H25" s="6"/>
      <c r="I25" s="6"/>
    </row>
    <row r="26" spans="1:9" ht="14.45" customHeight="1">
      <c r="A26" s="104" t="s">
        <v>13</v>
      </c>
      <c r="B26" s="104"/>
      <c r="C26" s="40"/>
      <c r="D26" s="7"/>
      <c r="E26" s="8"/>
      <c r="F26" s="13">
        <f>SUM(F21:F25)</f>
        <v>2751</v>
      </c>
      <c r="G26" s="6"/>
      <c r="I26" s="6"/>
    </row>
    <row r="27" spans="1:9" ht="45">
      <c r="A27" s="39" t="s">
        <v>30</v>
      </c>
      <c r="B27" s="38" t="s">
        <v>85</v>
      </c>
      <c r="C27" s="9" t="s">
        <v>86</v>
      </c>
      <c r="D27" s="7"/>
      <c r="E27" s="8"/>
      <c r="F27" s="10">
        <v>317226.14</v>
      </c>
      <c r="H27" s="6"/>
      <c r="I27" s="6"/>
    </row>
    <row r="28" spans="1:9" ht="14.45" customHeight="1">
      <c r="A28" s="104" t="s">
        <v>31</v>
      </c>
      <c r="B28" s="104"/>
      <c r="C28" s="40"/>
      <c r="D28" s="7"/>
      <c r="E28" s="8"/>
      <c r="F28" s="13">
        <f>SUM(F27)</f>
        <v>317226.14</v>
      </c>
      <c r="G28" s="6"/>
      <c r="I28" s="6"/>
    </row>
    <row r="29" spans="1:9">
      <c r="A29" s="100" t="s">
        <v>92</v>
      </c>
      <c r="B29" s="43" t="s">
        <v>87</v>
      </c>
      <c r="C29" s="44" t="s">
        <v>88</v>
      </c>
      <c r="D29" s="45">
        <v>1</v>
      </c>
      <c r="E29" s="45">
        <v>405.3</v>
      </c>
      <c r="F29" s="10">
        <f t="shared" ref="F29:F32" si="2">SUM(D29*E29)</f>
        <v>405.3</v>
      </c>
    </row>
    <row r="30" spans="1:9" ht="15" customHeight="1">
      <c r="A30" s="100"/>
      <c r="B30" s="101" t="s">
        <v>89</v>
      </c>
      <c r="C30" s="44" t="s">
        <v>90</v>
      </c>
      <c r="D30" s="45">
        <v>95</v>
      </c>
      <c r="E30" s="45">
        <v>9</v>
      </c>
      <c r="F30" s="10">
        <f t="shared" si="2"/>
        <v>855</v>
      </c>
    </row>
    <row r="31" spans="1:9" ht="15" customHeight="1">
      <c r="A31" s="100"/>
      <c r="B31" s="101"/>
      <c r="C31" s="46" t="s">
        <v>91</v>
      </c>
      <c r="D31" s="45">
        <v>52</v>
      </c>
      <c r="E31" s="45">
        <v>1</v>
      </c>
      <c r="F31" s="10">
        <f t="shared" si="2"/>
        <v>52</v>
      </c>
    </row>
    <row r="32" spans="1:9" ht="15" customHeight="1">
      <c r="A32" s="100"/>
      <c r="B32" s="101"/>
      <c r="C32" s="46" t="s">
        <v>91</v>
      </c>
      <c r="D32" s="47">
        <v>31</v>
      </c>
      <c r="E32" s="47">
        <v>3</v>
      </c>
      <c r="F32" s="10">
        <f t="shared" si="2"/>
        <v>93</v>
      </c>
    </row>
    <row r="33" spans="1:9" ht="21" customHeight="1">
      <c r="A33" s="102" t="s">
        <v>93</v>
      </c>
      <c r="B33" s="102"/>
      <c r="C33" s="48"/>
      <c r="D33" s="49"/>
      <c r="E33" s="49"/>
      <c r="F33" s="49">
        <f>SUM(F29:F32)</f>
        <v>1405.3</v>
      </c>
    </row>
    <row r="34" spans="1:9" ht="33.75">
      <c r="A34" s="97" t="s">
        <v>100</v>
      </c>
      <c r="B34" s="50" t="s">
        <v>94</v>
      </c>
      <c r="C34" s="51" t="s">
        <v>95</v>
      </c>
      <c r="D34" s="52"/>
      <c r="E34" s="53"/>
      <c r="F34" s="54">
        <v>151.99</v>
      </c>
    </row>
    <row r="35" spans="1:9" ht="33.75">
      <c r="A35" s="97"/>
      <c r="B35" s="50" t="s">
        <v>94</v>
      </c>
      <c r="C35" s="51" t="s">
        <v>96</v>
      </c>
      <c r="D35" s="54">
        <v>1.5314000000000001</v>
      </c>
      <c r="E35" s="55">
        <v>13337</v>
      </c>
      <c r="F35" s="10">
        <f t="shared" ref="F35:F42" si="3">SUM(D35*E35)</f>
        <v>20424.281800000001</v>
      </c>
    </row>
    <row r="36" spans="1:9" ht="33.75">
      <c r="A36" s="97"/>
      <c r="B36" s="50" t="s">
        <v>97</v>
      </c>
      <c r="C36" s="51" t="s">
        <v>98</v>
      </c>
      <c r="D36" s="54">
        <v>2.4068999999999998</v>
      </c>
      <c r="E36" s="55">
        <v>13337</v>
      </c>
      <c r="F36" s="10">
        <f t="shared" si="3"/>
        <v>32100.825299999997</v>
      </c>
    </row>
    <row r="37" spans="1:9" ht="33.75">
      <c r="A37" s="97"/>
      <c r="B37" s="50" t="s">
        <v>94</v>
      </c>
      <c r="C37" s="51" t="s">
        <v>99</v>
      </c>
      <c r="D37" s="54">
        <v>1754.92</v>
      </c>
      <c r="E37" s="55">
        <v>91.171999999999997</v>
      </c>
      <c r="F37" s="10">
        <f t="shared" si="3"/>
        <v>159999.56624000001</v>
      </c>
    </row>
    <row r="38" spans="1:9" s="37" customFormat="1" ht="14.45" customHeight="1">
      <c r="A38" s="104" t="s">
        <v>101</v>
      </c>
      <c r="B38" s="104"/>
      <c r="C38" s="40"/>
      <c r="D38" s="7"/>
      <c r="E38" s="8"/>
      <c r="F38" s="13">
        <f>SUM(F34:F37)</f>
        <v>212676.66334000003</v>
      </c>
      <c r="G38" s="6"/>
      <c r="I38" s="6"/>
    </row>
    <row r="39" spans="1:9" s="37" customFormat="1" ht="10.15" customHeight="1">
      <c r="A39" s="97" t="s">
        <v>102</v>
      </c>
      <c r="B39" s="106" t="s">
        <v>122</v>
      </c>
      <c r="C39" s="56" t="s">
        <v>103</v>
      </c>
      <c r="D39" s="53">
        <v>10.5</v>
      </c>
      <c r="E39" s="53">
        <v>73</v>
      </c>
      <c r="F39" s="10">
        <f t="shared" si="3"/>
        <v>766.5</v>
      </c>
    </row>
    <row r="40" spans="1:9" s="37" customFormat="1">
      <c r="A40" s="97"/>
      <c r="B40" s="106"/>
      <c r="C40" s="57" t="s">
        <v>104</v>
      </c>
      <c r="D40" s="53">
        <v>83</v>
      </c>
      <c r="E40" s="53">
        <v>5</v>
      </c>
      <c r="F40" s="10">
        <f t="shared" si="3"/>
        <v>415</v>
      </c>
    </row>
    <row r="41" spans="1:9" s="37" customFormat="1">
      <c r="A41" s="97"/>
      <c r="B41" s="106"/>
      <c r="C41" s="58" t="s">
        <v>105</v>
      </c>
      <c r="D41" s="69">
        <v>22.5</v>
      </c>
      <c r="E41" s="53">
        <v>119</v>
      </c>
      <c r="F41" s="10">
        <f t="shared" si="3"/>
        <v>2677.5</v>
      </c>
    </row>
    <row r="42" spans="1:9" s="37" customFormat="1">
      <c r="A42" s="97"/>
      <c r="B42" s="106"/>
      <c r="C42" s="56" t="s">
        <v>106</v>
      </c>
      <c r="D42" s="53">
        <v>54</v>
      </c>
      <c r="E42" s="70">
        <v>3</v>
      </c>
      <c r="F42" s="10">
        <f t="shared" si="3"/>
        <v>162</v>
      </c>
    </row>
    <row r="43" spans="1:9" s="37" customFormat="1">
      <c r="A43" s="97"/>
      <c r="B43" s="56" t="s">
        <v>108</v>
      </c>
      <c r="C43" s="56" t="s">
        <v>109</v>
      </c>
      <c r="D43" s="53"/>
      <c r="E43" s="53"/>
      <c r="F43" s="55">
        <v>3600</v>
      </c>
    </row>
    <row r="44" spans="1:9" s="37" customFormat="1">
      <c r="A44" s="97"/>
      <c r="B44" s="56" t="s">
        <v>110</v>
      </c>
      <c r="C44" s="56" t="s">
        <v>109</v>
      </c>
      <c r="D44" s="53"/>
      <c r="E44" s="53"/>
      <c r="F44" s="55">
        <v>1140</v>
      </c>
    </row>
    <row r="45" spans="1:9" s="37" customFormat="1">
      <c r="A45" s="97"/>
      <c r="B45" s="56" t="s">
        <v>111</v>
      </c>
      <c r="C45" s="56" t="s">
        <v>112</v>
      </c>
      <c r="D45" s="53">
        <v>43.75</v>
      </c>
      <c r="E45" s="53">
        <v>5.2</v>
      </c>
      <c r="F45" s="10">
        <f t="shared" ref="F45:F59" si="4">SUM(D45*E45)</f>
        <v>227.5</v>
      </c>
    </row>
    <row r="46" spans="1:9" s="37" customFormat="1">
      <c r="A46" s="97"/>
      <c r="B46" s="107" t="s">
        <v>118</v>
      </c>
      <c r="C46" s="56" t="s">
        <v>113</v>
      </c>
      <c r="D46" s="53">
        <v>14</v>
      </c>
      <c r="E46" s="53">
        <v>17.5</v>
      </c>
      <c r="F46" s="10">
        <f t="shared" si="4"/>
        <v>245</v>
      </c>
    </row>
    <row r="47" spans="1:9" s="37" customFormat="1">
      <c r="A47" s="97"/>
      <c r="B47" s="107"/>
      <c r="C47" s="56" t="s">
        <v>114</v>
      </c>
      <c r="D47" s="53">
        <v>45</v>
      </c>
      <c r="E47" s="53">
        <v>12</v>
      </c>
      <c r="F47" s="10">
        <f t="shared" si="4"/>
        <v>540</v>
      </c>
    </row>
    <row r="48" spans="1:9" s="37" customFormat="1">
      <c r="A48" s="97"/>
      <c r="B48" s="107"/>
      <c r="C48" s="56" t="s">
        <v>115</v>
      </c>
      <c r="D48" s="53">
        <v>11.5</v>
      </c>
      <c r="E48" s="53">
        <v>24.5</v>
      </c>
      <c r="F48" s="10">
        <f t="shared" si="4"/>
        <v>281.75</v>
      </c>
    </row>
    <row r="49" spans="1:9" s="37" customFormat="1">
      <c r="A49" s="97"/>
      <c r="B49" s="107"/>
      <c r="C49" s="56" t="s">
        <v>116</v>
      </c>
      <c r="D49" s="53">
        <v>15</v>
      </c>
      <c r="E49" s="53">
        <v>6</v>
      </c>
      <c r="F49" s="10">
        <f t="shared" si="4"/>
        <v>90</v>
      </c>
    </row>
    <row r="50" spans="1:9" s="37" customFormat="1">
      <c r="A50" s="97"/>
      <c r="B50" s="107"/>
      <c r="C50" s="56" t="s">
        <v>117</v>
      </c>
      <c r="D50" s="53">
        <v>10</v>
      </c>
      <c r="E50" s="53">
        <v>10</v>
      </c>
      <c r="F50" s="10">
        <f t="shared" si="4"/>
        <v>100</v>
      </c>
    </row>
    <row r="51" spans="1:9" s="37" customFormat="1">
      <c r="A51" s="97"/>
      <c r="B51" s="107"/>
      <c r="C51" s="56" t="s">
        <v>119</v>
      </c>
      <c r="D51" s="53">
        <v>3</v>
      </c>
      <c r="E51" s="53">
        <v>180</v>
      </c>
      <c r="F51" s="10">
        <f t="shared" si="4"/>
        <v>540</v>
      </c>
    </row>
    <row r="52" spans="1:9" s="37" customFormat="1">
      <c r="A52" s="97"/>
      <c r="B52" s="107"/>
      <c r="C52" s="59" t="s">
        <v>120</v>
      </c>
      <c r="D52" s="60">
        <v>7</v>
      </c>
      <c r="E52" s="60">
        <v>10</v>
      </c>
      <c r="F52" s="10">
        <f t="shared" si="4"/>
        <v>70</v>
      </c>
    </row>
    <row r="53" spans="1:9" s="37" customFormat="1" ht="33.75">
      <c r="A53" s="97"/>
      <c r="B53" s="117" t="s">
        <v>123</v>
      </c>
      <c r="C53" s="56" t="s">
        <v>121</v>
      </c>
      <c r="D53" s="53">
        <v>14.34</v>
      </c>
      <c r="E53" s="53">
        <v>32</v>
      </c>
      <c r="F53" s="10">
        <f t="shared" si="4"/>
        <v>458.88</v>
      </c>
    </row>
    <row r="54" spans="1:9" s="37" customFormat="1" ht="15" customHeight="1">
      <c r="A54" s="104" t="s">
        <v>177</v>
      </c>
      <c r="B54" s="104"/>
      <c r="C54" s="42"/>
      <c r="D54" s="7"/>
      <c r="E54" s="8"/>
      <c r="F54" s="13">
        <f>SUM(F39:F52)</f>
        <v>10855.25</v>
      </c>
      <c r="G54" s="6"/>
      <c r="I54" s="6"/>
    </row>
    <row r="55" spans="1:9" s="37" customFormat="1" ht="22.5">
      <c r="A55" s="84" t="s">
        <v>176</v>
      </c>
      <c r="B55" s="61" t="s">
        <v>124</v>
      </c>
      <c r="C55" s="61" t="s">
        <v>125</v>
      </c>
      <c r="D55" s="62">
        <v>793.4</v>
      </c>
      <c r="E55" s="71">
        <v>1.79</v>
      </c>
      <c r="F55" s="10">
        <f t="shared" si="4"/>
        <v>1420.1859999999999</v>
      </c>
    </row>
    <row r="56" spans="1:9" s="37" customFormat="1" ht="22.5">
      <c r="A56" s="85"/>
      <c r="B56" s="61" t="s">
        <v>126</v>
      </c>
      <c r="C56" s="61" t="s">
        <v>127</v>
      </c>
      <c r="D56" s="62">
        <v>1.32</v>
      </c>
      <c r="E56" s="71">
        <v>31</v>
      </c>
      <c r="F56" s="10">
        <f t="shared" si="4"/>
        <v>40.92</v>
      </c>
    </row>
    <row r="57" spans="1:9" s="37" customFormat="1" ht="22.5">
      <c r="A57" s="85"/>
      <c r="B57" s="61" t="s">
        <v>126</v>
      </c>
      <c r="C57" s="61" t="s">
        <v>128</v>
      </c>
      <c r="D57" s="62">
        <v>69.959999999999994</v>
      </c>
      <c r="E57" s="71">
        <v>3.32</v>
      </c>
      <c r="F57" s="10">
        <f t="shared" si="4"/>
        <v>232.26719999999997</v>
      </c>
    </row>
    <row r="58" spans="1:9" s="37" customFormat="1" ht="22.5">
      <c r="A58" s="85"/>
      <c r="B58" s="61" t="s">
        <v>126</v>
      </c>
      <c r="C58" s="61" t="s">
        <v>129</v>
      </c>
      <c r="D58" s="62">
        <v>1</v>
      </c>
      <c r="E58" s="72">
        <v>29.57</v>
      </c>
      <c r="F58" s="10">
        <f t="shared" si="4"/>
        <v>29.57</v>
      </c>
    </row>
    <row r="59" spans="1:9" s="37" customFormat="1">
      <c r="A59" s="85"/>
      <c r="B59" s="61" t="s">
        <v>130</v>
      </c>
      <c r="C59" s="61" t="s">
        <v>131</v>
      </c>
      <c r="D59" s="62">
        <v>3</v>
      </c>
      <c r="E59" s="72">
        <v>500</v>
      </c>
      <c r="F59" s="10">
        <f t="shared" si="4"/>
        <v>1500</v>
      </c>
    </row>
    <row r="60" spans="1:9" s="37" customFormat="1">
      <c r="A60" s="108"/>
      <c r="B60" s="61" t="s">
        <v>132</v>
      </c>
      <c r="C60" s="61" t="s">
        <v>133</v>
      </c>
      <c r="D60" s="62" t="s">
        <v>134</v>
      </c>
      <c r="E60" s="72"/>
      <c r="F60" s="62">
        <v>4018.76</v>
      </c>
    </row>
    <row r="61" spans="1:9" s="37" customFormat="1">
      <c r="A61" s="109" t="s">
        <v>135</v>
      </c>
      <c r="B61" s="109"/>
      <c r="C61" s="40"/>
      <c r="D61" s="7"/>
      <c r="E61" s="8"/>
      <c r="F61" s="13">
        <f>SUM(F55:F60)</f>
        <v>7241.7031999999999</v>
      </c>
      <c r="G61" s="6"/>
      <c r="I61" s="6"/>
    </row>
    <row r="62" spans="1:9">
      <c r="A62" s="84" t="s">
        <v>175</v>
      </c>
      <c r="B62" s="110" t="s">
        <v>136</v>
      </c>
      <c r="C62" s="51" t="s">
        <v>137</v>
      </c>
      <c r="D62" s="68">
        <v>18.190000000000001</v>
      </c>
      <c r="E62" s="55">
        <v>500</v>
      </c>
      <c r="F62" s="10">
        <f t="shared" ref="F62:F88" si="5">SUM(D62*E62)</f>
        <v>9095</v>
      </c>
    </row>
    <row r="63" spans="1:9">
      <c r="A63" s="85"/>
      <c r="B63" s="110"/>
      <c r="C63" s="51" t="s">
        <v>138</v>
      </c>
      <c r="D63" s="68">
        <v>14</v>
      </c>
      <c r="E63" s="55">
        <v>2560</v>
      </c>
      <c r="F63" s="10">
        <f t="shared" si="5"/>
        <v>35840</v>
      </c>
    </row>
    <row r="64" spans="1:9">
      <c r="A64" s="85"/>
      <c r="B64" s="110"/>
      <c r="C64" s="51" t="s">
        <v>139</v>
      </c>
      <c r="D64" s="68">
        <v>14</v>
      </c>
      <c r="E64" s="55">
        <v>1440</v>
      </c>
      <c r="F64" s="10">
        <f t="shared" si="5"/>
        <v>20160</v>
      </c>
    </row>
    <row r="65" spans="1:6" ht="22.5">
      <c r="A65" s="85"/>
      <c r="B65" s="110"/>
      <c r="C65" s="51" t="s">
        <v>140</v>
      </c>
      <c r="D65" s="68">
        <v>18.190000000000001</v>
      </c>
      <c r="E65" s="55">
        <v>600</v>
      </c>
      <c r="F65" s="10">
        <f t="shared" si="5"/>
        <v>10914</v>
      </c>
    </row>
    <row r="66" spans="1:6" ht="22.5">
      <c r="A66" s="85"/>
      <c r="B66" s="110"/>
      <c r="C66" s="51" t="s">
        <v>140</v>
      </c>
      <c r="D66" s="68">
        <v>13</v>
      </c>
      <c r="E66" s="55">
        <v>9110</v>
      </c>
      <c r="F66" s="10">
        <f t="shared" si="5"/>
        <v>118430</v>
      </c>
    </row>
    <row r="67" spans="1:6" ht="22.5">
      <c r="A67" s="85"/>
      <c r="B67" s="110"/>
      <c r="C67" s="51" t="s">
        <v>141</v>
      </c>
      <c r="D67" s="68">
        <v>18.190000000000001</v>
      </c>
      <c r="E67" s="55">
        <v>500</v>
      </c>
      <c r="F67" s="10">
        <f t="shared" si="5"/>
        <v>9095</v>
      </c>
    </row>
    <row r="68" spans="1:6">
      <c r="A68" s="85"/>
      <c r="B68" s="110"/>
      <c r="C68" s="51" t="s">
        <v>142</v>
      </c>
      <c r="D68" s="68">
        <v>12</v>
      </c>
      <c r="E68" s="55">
        <v>600</v>
      </c>
      <c r="F68" s="10">
        <f t="shared" si="5"/>
        <v>7200</v>
      </c>
    </row>
    <row r="69" spans="1:6">
      <c r="A69" s="85"/>
      <c r="B69" s="110"/>
      <c r="C69" s="51" t="s">
        <v>143</v>
      </c>
      <c r="D69" s="68">
        <v>18.190000000000001</v>
      </c>
      <c r="E69" s="55">
        <v>4900</v>
      </c>
      <c r="F69" s="10">
        <f t="shared" si="5"/>
        <v>89131</v>
      </c>
    </row>
    <row r="70" spans="1:6">
      <c r="A70" s="85"/>
      <c r="B70" s="110"/>
      <c r="C70" s="51" t="s">
        <v>144</v>
      </c>
      <c r="D70" s="68">
        <v>19</v>
      </c>
      <c r="E70" s="55">
        <v>300</v>
      </c>
      <c r="F70" s="10">
        <f t="shared" si="5"/>
        <v>5700</v>
      </c>
    </row>
    <row r="71" spans="1:6" ht="22.5">
      <c r="A71" s="85"/>
      <c r="B71" s="110"/>
      <c r="C71" s="51" t="s">
        <v>145</v>
      </c>
      <c r="D71" s="68">
        <v>28.89</v>
      </c>
      <c r="E71" s="55">
        <v>50</v>
      </c>
      <c r="F71" s="10">
        <f t="shared" si="5"/>
        <v>1444.5</v>
      </c>
    </row>
    <row r="72" spans="1:6" ht="22.5">
      <c r="A72" s="85"/>
      <c r="B72" s="111" t="s">
        <v>146</v>
      </c>
      <c r="C72" s="51" t="s">
        <v>147</v>
      </c>
      <c r="D72" s="68">
        <v>6695</v>
      </c>
      <c r="E72" s="55">
        <v>15</v>
      </c>
      <c r="F72" s="10">
        <f t="shared" si="5"/>
        <v>100425</v>
      </c>
    </row>
    <row r="73" spans="1:6" ht="22.5">
      <c r="A73" s="85"/>
      <c r="B73" s="111"/>
      <c r="C73" s="51" t="s">
        <v>148</v>
      </c>
      <c r="D73" s="68">
        <v>3473</v>
      </c>
      <c r="E73" s="55">
        <v>16</v>
      </c>
      <c r="F73" s="10">
        <f t="shared" si="5"/>
        <v>55568</v>
      </c>
    </row>
    <row r="74" spans="1:6" ht="30.6" customHeight="1">
      <c r="A74" s="85"/>
      <c r="B74" s="115" t="s">
        <v>149</v>
      </c>
      <c r="C74" s="66" t="s">
        <v>150</v>
      </c>
      <c r="D74" s="67">
        <v>51731.32</v>
      </c>
      <c r="E74" s="55">
        <v>1.4213</v>
      </c>
      <c r="F74" s="10">
        <f t="shared" si="5"/>
        <v>73525.725116000001</v>
      </c>
    </row>
    <row r="75" spans="1:6">
      <c r="A75" s="85"/>
      <c r="B75" s="115"/>
      <c r="C75" s="66" t="s">
        <v>151</v>
      </c>
      <c r="D75" s="67">
        <v>51731.32</v>
      </c>
      <c r="E75" s="55">
        <v>1.4213</v>
      </c>
      <c r="F75" s="10">
        <f t="shared" si="5"/>
        <v>73525.725116000001</v>
      </c>
    </row>
    <row r="76" spans="1:6">
      <c r="A76" s="85"/>
      <c r="B76" s="115"/>
      <c r="C76" s="66" t="s">
        <v>152</v>
      </c>
      <c r="D76" s="67">
        <v>101.82</v>
      </c>
      <c r="E76" s="55">
        <v>219.83</v>
      </c>
      <c r="F76" s="10">
        <f t="shared" si="5"/>
        <v>22383.0906</v>
      </c>
    </row>
    <row r="77" spans="1:6" ht="33.75">
      <c r="A77" s="85"/>
      <c r="B77" s="63" t="s">
        <v>153</v>
      </c>
      <c r="C77" s="66" t="s">
        <v>154</v>
      </c>
      <c r="D77" s="67">
        <v>110</v>
      </c>
      <c r="E77" s="55">
        <v>141.9</v>
      </c>
      <c r="F77" s="10">
        <f t="shared" si="5"/>
        <v>15609</v>
      </c>
    </row>
    <row r="78" spans="1:6" ht="22.5">
      <c r="A78" s="85"/>
      <c r="B78" s="63" t="s">
        <v>155</v>
      </c>
      <c r="C78" s="66" t="s">
        <v>156</v>
      </c>
      <c r="D78" s="67">
        <v>2.52</v>
      </c>
      <c r="E78" s="55">
        <v>25452</v>
      </c>
      <c r="F78" s="10">
        <f t="shared" si="5"/>
        <v>64139.040000000001</v>
      </c>
    </row>
    <row r="79" spans="1:6" ht="33.75">
      <c r="A79" s="108"/>
      <c r="B79" s="63" t="s">
        <v>94</v>
      </c>
      <c r="C79" s="66" t="s">
        <v>157</v>
      </c>
      <c r="D79" s="67">
        <v>1.53</v>
      </c>
      <c r="E79" s="55">
        <v>9795</v>
      </c>
      <c r="F79" s="10">
        <f t="shared" si="5"/>
        <v>14986.35</v>
      </c>
    </row>
    <row r="80" spans="1:6">
      <c r="A80" s="109" t="s">
        <v>158</v>
      </c>
      <c r="B80" s="109"/>
      <c r="C80" s="64"/>
      <c r="D80" s="65"/>
      <c r="E80" s="53"/>
      <c r="F80" s="13">
        <f>SUM(F62:F79)</f>
        <v>727171.4308320001</v>
      </c>
    </row>
    <row r="81" spans="1:6">
      <c r="A81" s="84" t="s">
        <v>159</v>
      </c>
      <c r="B81" s="9" t="s">
        <v>160</v>
      </c>
      <c r="C81" s="9" t="s">
        <v>161</v>
      </c>
      <c r="D81" s="39">
        <v>6.5</v>
      </c>
      <c r="E81" s="39">
        <v>108</v>
      </c>
      <c r="F81" s="10">
        <f t="shared" si="5"/>
        <v>702</v>
      </c>
    </row>
    <row r="82" spans="1:6">
      <c r="A82" s="85"/>
      <c r="B82" s="9" t="s">
        <v>162</v>
      </c>
      <c r="C82" s="9" t="s">
        <v>163</v>
      </c>
      <c r="D82" s="39"/>
      <c r="E82" s="39"/>
      <c r="F82" s="10">
        <v>2150.06</v>
      </c>
    </row>
    <row r="83" spans="1:6" ht="22.5">
      <c r="A83" s="85"/>
      <c r="B83" s="31" t="s">
        <v>164</v>
      </c>
      <c r="C83" s="31" t="s">
        <v>165</v>
      </c>
      <c r="D83" s="38">
        <v>12.4</v>
      </c>
      <c r="E83" s="38">
        <v>3065</v>
      </c>
      <c r="F83" s="10">
        <f t="shared" si="5"/>
        <v>38006</v>
      </c>
    </row>
    <row r="84" spans="1:6">
      <c r="A84" s="85"/>
      <c r="B84" s="116" t="s">
        <v>166</v>
      </c>
      <c r="C84" s="9" t="s">
        <v>167</v>
      </c>
      <c r="D84" s="39">
        <v>132.80000000000001</v>
      </c>
      <c r="E84" s="39">
        <v>17</v>
      </c>
      <c r="F84" s="10">
        <f t="shared" si="5"/>
        <v>2257.6000000000004</v>
      </c>
    </row>
    <row r="85" spans="1:6">
      <c r="A85" s="85"/>
      <c r="B85" s="116"/>
      <c r="C85" s="9" t="s">
        <v>107</v>
      </c>
      <c r="D85" s="39">
        <v>147.24</v>
      </c>
      <c r="E85" s="39">
        <v>87</v>
      </c>
      <c r="F85" s="10">
        <f t="shared" si="5"/>
        <v>12809.880000000001</v>
      </c>
    </row>
    <row r="86" spans="1:6">
      <c r="A86" s="85"/>
      <c r="B86" s="116"/>
      <c r="C86" s="9" t="s">
        <v>168</v>
      </c>
      <c r="D86" s="39">
        <v>26</v>
      </c>
      <c r="E86" s="39">
        <v>66</v>
      </c>
      <c r="F86" s="10">
        <f t="shared" si="5"/>
        <v>1716</v>
      </c>
    </row>
    <row r="87" spans="1:6" ht="22.5">
      <c r="A87" s="85"/>
      <c r="B87" s="9" t="s">
        <v>169</v>
      </c>
      <c r="C87" s="9" t="s">
        <v>170</v>
      </c>
      <c r="D87" s="39"/>
      <c r="E87" s="39"/>
      <c r="F87" s="10">
        <f t="shared" si="5"/>
        <v>0</v>
      </c>
    </row>
    <row r="88" spans="1:6" ht="22.5">
      <c r="A88" s="108"/>
      <c r="B88" s="31" t="s">
        <v>171</v>
      </c>
      <c r="C88" s="31" t="s">
        <v>172</v>
      </c>
      <c r="D88" s="38">
        <v>168</v>
      </c>
      <c r="E88" s="38">
        <v>7</v>
      </c>
      <c r="F88" s="10">
        <f t="shared" si="5"/>
        <v>1176</v>
      </c>
    </row>
    <row r="89" spans="1:6" s="37" customFormat="1">
      <c r="A89" s="109" t="s">
        <v>173</v>
      </c>
      <c r="B89" s="109"/>
      <c r="C89" s="64"/>
      <c r="D89" s="65"/>
      <c r="E89" s="53"/>
      <c r="F89" s="13">
        <f>SUM(F81:F88)</f>
        <v>58817.539999999994</v>
      </c>
    </row>
    <row r="90" spans="1:6">
      <c r="A90" s="112" t="s">
        <v>174</v>
      </c>
      <c r="B90" s="113"/>
      <c r="C90" s="114"/>
      <c r="D90" s="8"/>
      <c r="E90" s="8"/>
      <c r="F90" s="73">
        <f>SUM(F26+F28+F33+F38+F54+F61+F80+F89)</f>
        <v>1338145.0273720003</v>
      </c>
    </row>
    <row r="91" spans="1:6" ht="9.75" customHeight="1"/>
    <row r="92" spans="1:6">
      <c r="A92" s="74" t="s">
        <v>178</v>
      </c>
      <c r="E92" s="75" t="s">
        <v>179</v>
      </c>
    </row>
    <row r="93" spans="1:6" ht="6.75" customHeight="1"/>
    <row r="94" spans="1:6" ht="15.75" customHeight="1">
      <c r="A94" s="76" t="s">
        <v>180</v>
      </c>
    </row>
    <row r="95" spans="1:6">
      <c r="A95" s="14" t="s">
        <v>181</v>
      </c>
    </row>
    <row r="96" spans="1:6">
      <c r="A96" s="77">
        <v>552014</v>
      </c>
    </row>
  </sheetData>
  <mergeCells count="32">
    <mergeCell ref="A90:C90"/>
    <mergeCell ref="A80:B80"/>
    <mergeCell ref="B74:B76"/>
    <mergeCell ref="A81:A88"/>
    <mergeCell ref="B84:B86"/>
    <mergeCell ref="A89:B89"/>
    <mergeCell ref="A55:A60"/>
    <mergeCell ref="A61:B61"/>
    <mergeCell ref="B62:B71"/>
    <mergeCell ref="B72:B73"/>
    <mergeCell ref="A62:A79"/>
    <mergeCell ref="A38:B38"/>
    <mergeCell ref="B39:B42"/>
    <mergeCell ref="A39:A53"/>
    <mergeCell ref="A54:B54"/>
    <mergeCell ref="B46:B52"/>
    <mergeCell ref="A8:E8"/>
    <mergeCell ref="D1:F1"/>
    <mergeCell ref="D2:F2"/>
    <mergeCell ref="D3:F3"/>
    <mergeCell ref="D4:F4"/>
    <mergeCell ref="A6:E6"/>
    <mergeCell ref="A7:E7"/>
    <mergeCell ref="A29:A32"/>
    <mergeCell ref="B30:B32"/>
    <mergeCell ref="A33:B33"/>
    <mergeCell ref="A34:A37"/>
    <mergeCell ref="A11:A25"/>
    <mergeCell ref="A28:B28"/>
    <mergeCell ref="B21:B25"/>
    <mergeCell ref="A26:B26"/>
    <mergeCell ref="B11:B20"/>
  </mergeCells>
  <pageMargins left="0.88" right="0.3" top="0.41" bottom="0.28999999999999998" header="0.3" footer="0.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17.02.20</vt:lpstr>
      <vt:lpstr>15,03</vt:lpstr>
      <vt:lpstr>11.05</vt:lpstr>
      <vt:lpstr>14.06</vt:lpstr>
      <vt:lpstr>02.08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kab-339-Panchak</cp:lastModifiedBy>
  <cp:lastPrinted>2021-08-02T08:09:28Z</cp:lastPrinted>
  <dcterms:created xsi:type="dcterms:W3CDTF">2020-02-17T11:41:38Z</dcterms:created>
  <dcterms:modified xsi:type="dcterms:W3CDTF">2021-08-02T08:09:44Z</dcterms:modified>
</cp:coreProperties>
</file>