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<sst xmlns="http://schemas.openxmlformats.org/spreadsheetml/2006/main" count="28" uniqueCount="27">
  <si>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</si>
  <si>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</si>
  <si>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серпень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</si>
  <si>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</si>
  <si>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</si>
  <si>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</si>
  <si>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</si>
  <si>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</si>
  <si>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</si>
  <si>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</si>
  <si>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</si>
  <si>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</si>
  <si>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</si>
  <si>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</si>
  <si>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</si>
  <si>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Комп. невик. відпуст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</si>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</sst>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6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7">
    <xf numFmtId="0" fontId="0" fillId="0" borderId="0">
      <alignment/>
      <protection/>
    </xf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1" fillId="0" borderId="0" xfId="0" applyFont="1">
      <alignment/>
    </xf>
    <xf numFmtId="164" fontId="5" fillId="0" borderId="0" xfId="0" applyFont="1">
      <alignment/>
    </xf>
    <xf numFmtId="164" fontId="5" fillId="0" borderId="0" xfId="0" applyFont="1" applyAlignment="1">
      <alignment horizontal="left"/>
    </xf>
    <xf numFmtId="164" fontId="4" fillId="0" borderId="0" xfId="0" applyFont="1">
      <alignment/>
    </xf>
    <xf numFmtId="164" fontId="1" fillId="0" borderId="1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/>
    </xf>
    <xf numFmtId="164" fontId="1" fillId="0" borderId="3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79" fontId="2" fillId="0" borderId="5" xfId="6" applyFont="1" applyBorder="1" applyAlignment="1">
      <alignment horizontal="center" vertical="center" wrapText="1"/>
      <protection/>
    </xf>
    <xf numFmtId="164" fontId="1" fillId="0" borderId="4" xfId="0" applyFont="1" applyBorder="1" applyAlignment="1">
      <alignment horizontal="center"/>
    </xf>
    <xf numFmtId="164" fontId="1" fillId="0" borderId="6" xfId="0" applyFont="1" applyBorder="1" applyAlignment="1">
      <alignment horizontal="center" vertical="center" wrapText="1"/>
    </xf>
    <xf numFmtId="177" fontId="1" fillId="0" borderId="4" xfId="0" applyFont="1" applyBorder="1" applyAlignment="1">
      <alignment horizontal="center"/>
    </xf>
    <xf numFmtId="177" fontId="1" fillId="0" borderId="7" xfId="0" applyFont="1" applyBorder="1" applyAlignment="1">
      <alignment horizontal="center"/>
    </xf>
    <xf numFmtId="177" fontId="1" fillId="0" borderId="4" xfId="0" applyFont="1" applyBorder="1" applyAlignment="1">
      <alignment/>
    </xf>
    <xf numFmtId="178" fontId="1" fillId="0" borderId="4" xfId="0" applyFont="1" applyBorder="1" applyAlignment="1">
      <alignment horizontal="center"/>
    </xf>
    <xf numFmtId="164" fontId="1" fillId="0" borderId="8" xfId="0" applyFont="1" applyBorder="1">
      <alignment/>
    </xf>
    <xf numFmtId="164" fontId="1" fillId="0" borderId="9" xfId="0" applyFont="1" applyBorder="1" applyAlignment="1">
      <alignment horizontal="right"/>
    </xf>
    <xf numFmtId="164" fontId="1" fillId="0" borderId="9" xfId="0" applyFont="1" applyBorder="1">
      <alignment/>
    </xf>
    <xf numFmtId="177" fontId="1" fillId="0" borderId="9" xfId="0" applyFont="1" applyBorder="1" applyAlignment="1">
      <alignment horizontal="center"/>
    </xf>
    <xf numFmtId="177" fontId="1" fillId="0" borderId="0" xfId="0" applyFont="1">
      <alignment/>
    </xf>
  </cellXfs>
  <cellStyles count="7">
    <cellStyle name="Normal" xfId="0" builtinId="0"/>
    <cellStyle name="Percent" xfId="1" builtinId="5"/>
    <cellStyle name="Currency" xfId="2" builtinId="4"/>
    <cellStyle name="Currency [0]" xfId="3" builtinId="7"/>
    <cellStyle name="Comma" xfId="4" builtinId="3"/>
    <cellStyle name="Comma [0]" xfId="5" builtinId="6"/>
    <cellStyle name="Звичайний_зарплта департамент основна " xf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1B7C34-12FE-4F0C-B816-95A383D0B9A8}">
  <dimension ref="A1:R22"/>
  <sheetViews>
    <sheetView tabSelected="1" workbookViewId="0" topLeftCell="A1"/>
  </sheetViews>
  <sheetFormatPr defaultRowHeight="12.75"/>
  <sheetData>
    <row r="1" spans="1:18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" ht="12.75">
      <c r="A3" s="2" t="s">
        <v>0</v>
      </c>
    </row>
    <row r="4" spans="1:1" ht="12.75">
      <c r="A4" s="3">
        <v>40452051</v>
      </c>
    </row>
    <row r="5" spans="1:4" ht="12.75">
      <c r="A5" s="1"/>
      <c r="B5" s="1"/>
      <c r="C5" s="1"/>
      <c r="D5" s="4" t="s">
        <v>1</v>
      </c>
    </row>
    <row r="6" spans="1:4" ht="12.75" thickBot="1">
      <c r="A6" s="1"/>
      <c r="B6" s="1"/>
      <c r="C6" s="1"/>
      <c r="D6" s="4" t="s">
        <v>2</v>
      </c>
    </row>
    <row r="7" spans="1:18" ht="12.75" thickBot="1">
      <c r="A7" s="5" t="s">
        <v>3</v>
      </c>
      <c r="B7" s="6" t="s">
        <v>4</v>
      </c>
      <c r="C7" s="6" t="s">
        <v>5</v>
      </c>
      <c r="D7" s="7" t="s">
        <v>6</v>
      </c>
      <c r="E7" s="7"/>
      <c r="F7" s="7"/>
      <c r="G7" s="7"/>
      <c r="H7" s="7"/>
      <c r="I7" s="7"/>
      <c r="J7" s="7"/>
      <c r="K7" s="7"/>
      <c r="L7" s="7"/>
      <c r="M7" s="7"/>
      <c r="N7" s="7" t="s">
        <v>7</v>
      </c>
      <c r="O7" s="7"/>
      <c r="P7" s="7"/>
      <c r="Q7" s="7"/>
      <c r="R7" s="8" t="s">
        <v>8</v>
      </c>
    </row>
    <row r="8" spans="1:18" ht="12.75">
      <c r="A8" s="5"/>
      <c r="B8" s="6"/>
      <c r="C8" s="6"/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9" t="s">
        <v>18</v>
      </c>
      <c r="N8" s="11" t="s">
        <v>19</v>
      </c>
      <c r="O8" s="9" t="s">
        <v>20</v>
      </c>
      <c r="P8" s="9" t="s">
        <v>21</v>
      </c>
      <c r="Q8" s="11" t="s">
        <v>22</v>
      </c>
      <c r="R8" s="8"/>
    </row>
    <row r="9" spans="1:18" ht="12.75">
      <c r="A9" s="12" t="s">
        <v>23</v>
      </c>
      <c r="B9" s="9" t="s">
        <v>24</v>
      </c>
      <c r="C9" s="9">
        <v>10</v>
      </c>
      <c r="D9" s="13">
        <v>17228.10</v>
      </c>
      <c r="E9" s="13">
        <v>380.95</v>
      </c>
      <c r="F9" s="13">
        <v>3445.62</v>
      </c>
      <c r="G9" s="13">
        <v>1722.81</v>
      </c>
      <c r="H9" s="13">
        <v>5168.43</v>
      </c>
      <c r="I9" s="13"/>
      <c r="J9" s="13">
        <v>21292.80</v>
      </c>
      <c r="K9" s="13">
        <v>63.44</v>
      </c>
      <c r="L9" s="13"/>
      <c r="M9" s="13">
        <f>SUM(D9:L9)</f>
        <v>49302.15</v>
      </c>
      <c r="N9" s="13">
        <f>ROUND(M9*18%,2)</f>
        <v>8874.39</v>
      </c>
      <c r="O9" s="13">
        <f>ROUND(M9*5%,2)</f>
        <v>2465.11</v>
      </c>
      <c r="P9" s="13">
        <v>16395.46</v>
      </c>
      <c r="Q9" s="13">
        <f>SUM(N9:P9)</f>
        <v>27734.96</v>
      </c>
      <c r="R9" s="14">
        <f>M9-Q9</f>
        <v>21567.19</v>
      </c>
    </row>
    <row r="10" spans="1:18" ht="12.75">
      <c r="A10" s="12" t="s">
        <v>25</v>
      </c>
      <c r="B10" s="9" t="s">
        <v>26</v>
      </c>
      <c r="C10" s="9">
        <v>11</v>
      </c>
      <c r="D10" s="13">
        <v>18003.33</v>
      </c>
      <c r="E10" s="15">
        <v>261.90</v>
      </c>
      <c r="F10" s="16">
        <v>360.07</v>
      </c>
      <c r="G10" s="13"/>
      <c r="H10" s="13"/>
      <c r="I10" s="13">
        <v>16855.65</v>
      </c>
      <c r="J10" s="1"/>
      <c r="K10" s="13">
        <v>55.51</v>
      </c>
      <c r="L10" s="1"/>
      <c r="M10" s="13">
        <f>SUM(D10:L10)</f>
        <v>35536.46</v>
      </c>
      <c r="N10" s="13">
        <f>ROUND(M10*18%,2)</f>
        <v>6396.56</v>
      </c>
      <c r="O10" s="13">
        <f>ROUND(M10*5%,2)</f>
        <v>1776.82</v>
      </c>
      <c r="P10" s="13">
        <v>27363.08</v>
      </c>
      <c r="Q10" s="13">
        <f>SUM(N10:P10)</f>
        <v>35536.46</v>
      </c>
      <c r="R10" s="14">
        <f>M10-Q10</f>
        <v>0</v>
      </c>
    </row>
    <row r="11" spans="1:18" ht="12.75" thickBot="1">
      <c r="A11" s="17"/>
      <c r="B11" s="18" t="s">
        <v>22</v>
      </c>
      <c r="C11" s="19"/>
      <c r="D11" s="20">
        <f>SUM(D9:D10)</f>
        <v>35231.43</v>
      </c>
      <c r="E11" s="20">
        <f>SUM(E9:E10)</f>
        <v>642.85</v>
      </c>
      <c r="F11" s="20">
        <f>SUM(F9:F10)</f>
        <v>3805.69</v>
      </c>
      <c r="G11" s="20">
        <f>SUM(G9:G10)</f>
        <v>1722.81</v>
      </c>
      <c r="H11" s="20">
        <f>SUM(H9:H10)</f>
        <v>5168.43</v>
      </c>
      <c r="I11" s="20">
        <f>SUM(I9:I10)</f>
        <v>16855.65</v>
      </c>
      <c r="J11" s="20">
        <f>SUM(J9:J10)</f>
        <v>21292.80</v>
      </c>
      <c r="K11" s="20">
        <f>SUM(K9:K10)</f>
        <v>118.95</v>
      </c>
      <c r="L11" s="20">
        <f>SUM(L9:L10)</f>
        <v>0</v>
      </c>
      <c r="M11" s="20">
        <f>SUM(M9:M10)</f>
        <v>84838.61</v>
      </c>
      <c r="N11" s="20">
        <f>SUM(N9:N10)</f>
        <v>15270.95</v>
      </c>
      <c r="O11" s="20">
        <f>SUM(O9:O10)</f>
        <v>4241.93</v>
      </c>
      <c r="P11" s="20">
        <f>SUM(P9:P10)</f>
        <v>43758.54</v>
      </c>
      <c r="Q11" s="20">
        <f>SUM(Q9:Q10)</f>
        <v>63271.42</v>
      </c>
      <c r="R11" s="20">
        <f>SUM(R9:R10)</f>
        <v>21567.19</v>
      </c>
    </row>
    <row r="12" spans="1:18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7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</row>
  </sheetData>
  <mergeCells count="6">
    <mergeCell ref="A7:A8"/>
    <mergeCell ref="B7:B8"/>
    <mergeCell ref="C7:C8"/>
    <mergeCell ref="D7:M7"/>
    <mergeCell ref="N7:Q7"/>
    <mergeCell ref="R7:R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