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M9" i="1" l="1"/>
</calcChain>
</file>

<file path=xl/sharedStrings.xml><?xml version="1.0" encoding="utf-8"?>
<sst xmlns="http://schemas.openxmlformats.org/spreadsheetml/2006/main" count="28" uniqueCount="27">
  <si>
    <t>Управління інформаційної діяльності та комунікацій з громадськістю облдержадміністрації</t>
  </si>
  <si>
    <t>Витяг з розрахунково-платіжної відомості</t>
  </si>
  <si>
    <t>липень 2025 року</t>
  </si>
  <si>
    <t>Прізвище, ініціали</t>
  </si>
  <si>
    <t>Посада</t>
  </si>
  <si>
    <t>Відпрацьовано, днів</t>
  </si>
  <si>
    <t>Нараховано</t>
  </si>
  <si>
    <t>Утримано</t>
  </si>
  <si>
    <t>Сума до виплати</t>
  </si>
  <si>
    <t>Посадовиий оклад</t>
  </si>
  <si>
    <t>Ранг</t>
  </si>
  <si>
    <t>Вислуга</t>
  </si>
  <si>
    <t>Надбавка за таємність</t>
  </si>
  <si>
    <t>Премія</t>
  </si>
  <si>
    <t>Відпускні</t>
  </si>
  <si>
    <t>Лікарняні</t>
  </si>
  <si>
    <t>Індексація</t>
  </si>
  <si>
    <t>Грош.доп. оздор.</t>
  </si>
  <si>
    <t>Разом</t>
  </si>
  <si>
    <t>ПДФО</t>
  </si>
  <si>
    <t>Військовий збір</t>
  </si>
  <si>
    <t>Аванс</t>
  </si>
  <si>
    <t>Разом:</t>
  </si>
  <si>
    <t>Лакіза І.М.</t>
  </si>
  <si>
    <t>Начальник управління</t>
  </si>
  <si>
    <t>Грабовецький М.І.</t>
  </si>
  <si>
    <t>заступник начальника управління-начальник відділу</t>
  </si>
</sst>
</file>

<file path=xl/styles.xml><?xml version="1.0" encoding="utf-8"?>
<styleSheet xmlns="http://schemas.openxmlformats.org/spreadsheetml/2006/main">
  <numFmts count="3">
    <numFmt numFmtId="177" formatCode="0.00"/>
    <numFmt numFmtId="178" formatCode="0.0"/>
    <numFmt numFmtId="179" formatCode="#,##0.00"/>
  </numFmts>
  <fonts count="6">
    <font>
      <sz val="10"/>
      <color theme="1"/>
      <name val="Arial"/>
      <family val="2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 Cyr"/>
      <family val="0"/>
      <charset val="204"/>
    </font>
    <font>
      <sz val="14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</border>
  </borders>
  <cellStyleXfs count="7">
    <xf numFmtId="0" fontId="0" fillId="0" borderId="0">
      <alignment/>
      <protection/>
    </xf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164" fontId="3" fillId="0" borderId="0">
      <alignment/>
      <protection/>
    </xf>
  </cellStyleXfs>
  <cellXfs count="22">
    <xf numFmtId="0" fontId="0" fillId="0" borderId="0" xfId="0"/>
    <xf numFmtId="164" fontId="1" fillId="0" borderId="0" xfId="0" applyFont="1">
      <alignment/>
    </xf>
    <xf numFmtId="164" fontId="5" fillId="0" borderId="0" xfId="0" applyFont="1">
      <alignment/>
    </xf>
    <xf numFmtId="164" fontId="5" fillId="0" borderId="0" xfId="0" applyFont="1" applyAlignment="1">
      <alignment horizontal="left"/>
    </xf>
    <xf numFmtId="164" fontId="4" fillId="0" borderId="0" xfId="0" applyFont="1">
      <alignment/>
    </xf>
    <xf numFmtId="164" fontId="1" fillId="0" borderId="1" xfId="0" applyFont="1" applyBorder="1" applyAlignment="1">
      <alignment horizontal="center" vertical="center" wrapText="1"/>
    </xf>
    <xf numFmtId="164" fontId="1" fillId="0" borderId="2" xfId="0" applyFont="1" applyBorder="1" applyAlignment="1">
      <alignment horizontal="center" vertical="center" wrapText="1"/>
    </xf>
    <xf numFmtId="164" fontId="1" fillId="0" borderId="2" xfId="0" applyFont="1" applyBorder="1" applyAlignment="1">
      <alignment horizontal="center"/>
    </xf>
    <xf numFmtId="164" fontId="1" fillId="0" borderId="3" xfId="0" applyFont="1" applyBorder="1" applyAlignment="1">
      <alignment horizontal="center" vertical="center" wrapText="1"/>
    </xf>
    <xf numFmtId="164" fontId="1" fillId="0" borderId="4" xfId="0" applyFont="1" applyBorder="1" applyAlignment="1">
      <alignment horizontal="center" vertical="center" wrapText="1"/>
    </xf>
    <xf numFmtId="179" fontId="2" fillId="0" borderId="5" xfId="6" applyFont="1" applyBorder="1" applyAlignment="1">
      <alignment horizontal="center" vertical="center" wrapText="1"/>
      <protection/>
    </xf>
    <xf numFmtId="164" fontId="1" fillId="0" borderId="4" xfId="0" applyFont="1" applyBorder="1" applyAlignment="1">
      <alignment horizontal="center"/>
    </xf>
    <xf numFmtId="164" fontId="1" fillId="0" borderId="6" xfId="0" applyFont="1" applyBorder="1" applyAlignment="1">
      <alignment horizontal="center" vertical="center" wrapText="1"/>
    </xf>
    <xf numFmtId="177" fontId="1" fillId="0" borderId="4" xfId="0" applyFont="1" applyBorder="1" applyAlignment="1">
      <alignment horizontal="center"/>
    </xf>
    <xf numFmtId="177" fontId="1" fillId="0" borderId="7" xfId="0" applyFont="1" applyBorder="1" applyAlignment="1">
      <alignment horizontal="center"/>
    </xf>
    <xf numFmtId="177" fontId="1" fillId="0" borderId="4" xfId="0" applyFont="1" applyBorder="1" applyAlignment="1">
      <alignment/>
    </xf>
    <xf numFmtId="178" fontId="1" fillId="0" borderId="4" xfId="0" applyFont="1" applyBorder="1" applyAlignment="1">
      <alignment horizontal="center"/>
    </xf>
    <xf numFmtId="164" fontId="1" fillId="0" borderId="8" xfId="0" applyFont="1" applyBorder="1">
      <alignment/>
    </xf>
    <xf numFmtId="164" fontId="1" fillId="0" borderId="9" xfId="0" applyFont="1" applyBorder="1" applyAlignment="1">
      <alignment horizontal="right"/>
    </xf>
    <xf numFmtId="164" fontId="1" fillId="0" borderId="9" xfId="0" applyFont="1" applyBorder="1">
      <alignment/>
    </xf>
    <xf numFmtId="177" fontId="1" fillId="0" borderId="9" xfId="0" applyFont="1" applyBorder="1" applyAlignment="1">
      <alignment horizontal="center"/>
    </xf>
    <xf numFmtId="177" fontId="1" fillId="0" borderId="0" xfId="0" applyFont="1">
      <alignment/>
    </xf>
  </cellXfs>
  <cellStyles count="7">
    <cellStyle name="Normal" xfId="0" builtinId="0"/>
    <cellStyle name="Percent" xfId="1" builtinId="5"/>
    <cellStyle name="Currency" xfId="2" builtinId="4"/>
    <cellStyle name="Currency [0]" xfId="3" builtinId="7"/>
    <cellStyle name="Comma" xfId="4" builtinId="3"/>
    <cellStyle name="Comma [0]" xfId="5" builtinId="6"/>
    <cellStyle name="Звичайний_зарплта департамент основна " xf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5" Type="http://schemas.openxmlformats.org/officeDocument/2006/relationships/calcChain" Target="calcChain.xml" /><Relationship Id="rId1" Type="http://schemas.openxmlformats.org/officeDocument/2006/relationships/theme" Target="theme/theme1.xml" /><Relationship Id="rId2" Type="http://schemas.openxmlformats.org/officeDocument/2006/relationships/styles" Target="styles.xml" /><Relationship Id="rId3" Type="http://schemas.openxmlformats.org/officeDocument/2006/relationships/worksheet" Target="worksheets/sheet1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1A5AE583-8720-4A80-A41F-70778EB9B9A8}">
  <dimension ref="A1:R22"/>
  <sheetViews>
    <sheetView tabSelected="1" workbookViewId="0" topLeftCell="A1"/>
  </sheetViews>
  <sheetFormatPr defaultRowHeight="12.75"/>
  <sheetData>
    <row r="1" spans="1:18" ht="12.7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ht="12.7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1:1" ht="12.75">
      <c r="A3" s="2" t="s">
        <v>0</v>
      </c>
    </row>
    <row r="4" spans="1:1" ht="12.75">
      <c r="A4" s="3">
        <v>40452051</v>
      </c>
    </row>
    <row r="5" spans="1:4" ht="12.75">
      <c r="A5" s="1"/>
      <c r="B5" s="1"/>
      <c r="C5" s="1"/>
      <c r="D5" s="4" t="s">
        <v>1</v>
      </c>
    </row>
    <row r="6" spans="1:4" ht="12.75" thickBot="1">
      <c r="A6" s="1"/>
      <c r="B6" s="1"/>
      <c r="C6" s="1"/>
      <c r="D6" s="4" t="s">
        <v>2</v>
      </c>
    </row>
    <row r="7" spans="1:18" ht="12.75" thickBot="1">
      <c r="A7" s="5" t="s">
        <v>3</v>
      </c>
      <c r="B7" s="6" t="s">
        <v>4</v>
      </c>
      <c r="C7" s="6" t="s">
        <v>5</v>
      </c>
      <c r="D7" s="7" t="s">
        <v>6</v>
      </c>
      <c r="E7" s="7"/>
      <c r="F7" s="7"/>
      <c r="G7" s="7"/>
      <c r="H7" s="7"/>
      <c r="I7" s="7"/>
      <c r="J7" s="7"/>
      <c r="K7" s="7"/>
      <c r="L7" s="7"/>
      <c r="M7" s="7"/>
      <c r="N7" s="7" t="s">
        <v>7</v>
      </c>
      <c r="O7" s="7"/>
      <c r="P7" s="7"/>
      <c r="Q7" s="7"/>
      <c r="R7" s="8" t="s">
        <v>8</v>
      </c>
    </row>
    <row r="8" spans="1:18" ht="12.75">
      <c r="A8" s="5"/>
      <c r="B8" s="6"/>
      <c r="C8" s="6"/>
      <c r="D8" s="9" t="s">
        <v>9</v>
      </c>
      <c r="E8" s="9" t="s">
        <v>10</v>
      </c>
      <c r="F8" s="9" t="s">
        <v>11</v>
      </c>
      <c r="G8" s="9" t="s">
        <v>12</v>
      </c>
      <c r="H8" s="9" t="s">
        <v>13</v>
      </c>
      <c r="I8" s="10" t="s">
        <v>14</v>
      </c>
      <c r="J8" s="10" t="s">
        <v>15</v>
      </c>
      <c r="K8" s="10" t="s">
        <v>16</v>
      </c>
      <c r="L8" s="10" t="s">
        <v>17</v>
      </c>
      <c r="M8" s="9" t="s">
        <v>18</v>
      </c>
      <c r="N8" s="11" t="s">
        <v>19</v>
      </c>
      <c r="O8" s="9" t="s">
        <v>20</v>
      </c>
      <c r="P8" s="9" t="s">
        <v>21</v>
      </c>
      <c r="Q8" s="11" t="s">
        <v>22</v>
      </c>
      <c r="R8" s="8"/>
    </row>
    <row r="9" spans="1:18" ht="12.75">
      <c r="A9" s="12" t="s">
        <v>23</v>
      </c>
      <c r="B9" s="9" t="s">
        <v>24</v>
      </c>
      <c r="C9" s="9">
        <v>14</v>
      </c>
      <c r="D9" s="13">
        <v>22022</v>
      </c>
      <c r="E9" s="13">
        <v>469.57</v>
      </c>
      <c r="F9" s="13">
        <v>4404.40</v>
      </c>
      <c r="G9" s="13">
        <v>2202.20</v>
      </c>
      <c r="H9" s="13">
        <v>6606.60</v>
      </c>
      <c r="I9" s="13">
        <v>46134.40</v>
      </c>
      <c r="J9" s="13"/>
      <c r="K9" s="13">
        <v>81.10</v>
      </c>
      <c r="L9" s="13">
        <v>44114.80</v>
      </c>
      <c r="M9" s="13">
        <f>SUM(D9:L9)</f>
        <v>126035.07</v>
      </c>
      <c r="N9" s="13">
        <f>M9*18%</f>
        <v>22686.312600000001</v>
      </c>
      <c r="O9" s="13">
        <f>M9*5%-0.005</f>
        <v>6301.7484999999997</v>
      </c>
      <c r="P9" s="13">
        <v>91200</v>
      </c>
      <c r="Q9" s="13">
        <f>SUM(N9:P9)</f>
        <v>120188.06110000001</v>
      </c>
      <c r="R9" s="14">
        <f>M9-Q9</f>
        <v>5847.0088999999998</v>
      </c>
    </row>
    <row r="10" spans="1:18" ht="12.75">
      <c r="A10" s="12" t="s">
        <v>25</v>
      </c>
      <c r="B10" s="9" t="s">
        <v>26</v>
      </c>
      <c r="C10" s="9">
        <v>23</v>
      </c>
      <c r="D10" s="13">
        <v>34370</v>
      </c>
      <c r="E10" s="15">
        <v>500</v>
      </c>
      <c r="F10" s="16">
        <v>687.40</v>
      </c>
      <c r="G10" s="13"/>
      <c r="H10" s="13"/>
      <c r="I10" s="13"/>
      <c r="J10" s="1"/>
      <c r="K10" s="13">
        <v>105.98</v>
      </c>
      <c r="L10" s="1"/>
      <c r="M10" s="13">
        <f>SUM(D10:K10)</f>
        <v>35663.38</v>
      </c>
      <c r="N10" s="13">
        <f>M10*18%</f>
        <v>6419.4084000000003</v>
      </c>
      <c r="O10" s="13">
        <f>M10*5%</f>
        <v>1783.1690000000001</v>
      </c>
      <c r="P10" s="13">
        <v>13800</v>
      </c>
      <c r="Q10" s="13">
        <f>SUM(N10:P10)</f>
        <v>22002.577399999998</v>
      </c>
      <c r="R10" s="14">
        <f>M10-Q10</f>
        <v>13660.802600000001</v>
      </c>
    </row>
    <row r="11" spans="1:18" ht="12.75" thickBot="1">
      <c r="A11" s="17"/>
      <c r="B11" s="18" t="s">
        <v>22</v>
      </c>
      <c r="C11" s="19"/>
      <c r="D11" s="20">
        <f>SUM(D9:D10)</f>
        <v>56392</v>
      </c>
      <c r="E11" s="20">
        <f>SUM(E9:E10)</f>
        <v>969.57</v>
      </c>
      <c r="F11" s="20">
        <f>SUM(F9:F10)</f>
        <v>5091.80</v>
      </c>
      <c r="G11" s="20">
        <f>SUM(G9:G10)</f>
        <v>2202.20</v>
      </c>
      <c r="H11" s="20">
        <f>SUM(H9:H10)</f>
        <v>6606.60</v>
      </c>
      <c r="I11" s="20">
        <f>SUM(I9:I10)</f>
        <v>46134.40</v>
      </c>
      <c r="J11" s="20">
        <f>SUM(J9:J10)</f>
        <v>0</v>
      </c>
      <c r="K11" s="20">
        <f>SUM(K9:K10)</f>
        <v>187.08</v>
      </c>
      <c r="L11" s="20">
        <f>SUM(L9:L10)</f>
        <v>44114.80</v>
      </c>
      <c r="M11" s="20">
        <f>SUM(M9:M10)</f>
        <v>161698.45</v>
      </c>
      <c r="N11" s="20">
        <f>SUM(N9:N10)</f>
        <v>29105.721000000001</v>
      </c>
      <c r="O11" s="20">
        <f>SUM(O9:O10)</f>
        <v>8084.9174999999996</v>
      </c>
      <c r="P11" s="20">
        <f>SUM(P9:P10)</f>
        <v>105000</v>
      </c>
      <c r="Q11" s="20">
        <f>SUM(Q9:Q10)</f>
        <v>142190.6385</v>
      </c>
      <c r="R11" s="20">
        <f>SUM(R9:R10)</f>
        <v>19507.8115</v>
      </c>
    </row>
    <row r="12" spans="1:18" ht="12.7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</row>
    <row r="13" spans="1:18" ht="12.7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</row>
    <row r="14" spans="1:18" ht="12.7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</row>
    <row r="15" spans="1:18" ht="12.7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</row>
    <row r="16" spans="1:18" ht="12.7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</row>
    <row r="17" spans="1:18" ht="12.7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</row>
    <row r="18" spans="1:18" ht="12.7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</row>
    <row r="19" spans="1:18" ht="12.7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</row>
    <row r="20" spans="1:18" ht="12.7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</row>
    <row r="21" spans="1:18" ht="12.7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</row>
    <row r="22" spans="1:17" ht="12.7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21"/>
    </row>
  </sheetData>
  <mergeCells count="6">
    <mergeCell ref="A7:A8"/>
    <mergeCell ref="B7:B8"/>
    <mergeCell ref="C7:C8"/>
    <mergeCell ref="D7:M7"/>
    <mergeCell ref="N7:Q7"/>
    <mergeCell ref="R7:R8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