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<sst xmlns="http://schemas.openxmlformats.org/spreadsheetml/2006/main" count="28" uniqueCount="27">
  <si>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</si>
  <si>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</si>
  <si>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березень 2025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</si>
  <si>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</si>
  <si>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</si>
  <si>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</si>
  <si>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</si>
  <si>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</si>
  <si>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</si>
  <si>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</si>
  <si>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</si>
  <si>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</si>
  <si>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</si>
  <si>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</si>
  <si>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Відпускні</t>
  </si>
  <si>
    <t>Лікарняні</t>
  </si>
  <si>
    <t>Індексація</t>
  </si>
  <si>
    <t>Грош.доп. оздор.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</si>
  <si>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</si>
  <si>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</si>
  <si>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</si>
  <si>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</si>
  <si>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</si>
  <si>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</si>
  <si>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</si>
  <si>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Грабовецький М.І.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</si>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</sst>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3">
    <numFmt numFmtId="177" formatCode="0.00"/>
    <numFmt numFmtId="178" formatCode="0.0"/>
    <numFmt numFmtId="179" formatCode="#,##0.00"/>
  </numFmts>
  <fonts count="7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3" fillId="0" borderId="0">
      <alignment/>
      <protection/>
    </xf>
  </cellStyleXfs>
  <cellXfs count="22">
    <xf numFmtId="0" fontId="0" fillId="0" borderId="0" xfId="0"/>
    <xf numFmtId="164" fontId="6" fillId="0" borderId="0" xfId="0" applyAlignment="1" applyProtection="1">
      <alignment/>
      <protection/>
    </xf>
    <xf numFmtId="164" fontId="5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5" fillId="0" borderId="0" xfId="0" applyFont="1" applyAlignment="1" applyProtection="1">
      <alignment horizontal="left"/>
      <protection/>
    </xf>
    <xf numFmtId="164" fontId="4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79" fontId="2" fillId="0" borderId="5" xfId="2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6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7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8" xfId="0" applyFont="1" applyBorder="1" applyAlignment="1" applyProtection="1">
      <alignment/>
      <protection/>
    </xf>
    <xf numFmtId="164" fontId="1" fillId="0" borderId="9" xfId="0" applyFont="1" applyBorder="1" applyAlignment="1" applyProtection="1">
      <alignment horizontal="right"/>
      <protection/>
    </xf>
    <xf numFmtId="164" fontId="1" fillId="0" borderId="9" xfId="0" applyFont="1" applyBorder="1" applyAlignment="1" applyProtection="1">
      <alignment/>
      <protection/>
    </xf>
    <xf numFmtId="177" fontId="1" fillId="0" borderId="9" xfId="0" applyFont="1" applyBorder="1" applyAlignment="1" applyProtection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Звичайний_зарплта департамент основна 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1a7b2a-e4a8-4cb7-afd3-544fd5be1840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/>
      <c r="M5" s="8"/>
      <c r="N5" s="8" t="s">
        <v>7</v>
      </c>
      <c r="O5" s="8"/>
      <c r="P5" s="8"/>
      <c r="Q5" s="8"/>
      <c r="R5" s="9" t="s">
        <v>8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0" t="s">
        <v>18</v>
      </c>
      <c r="N6" s="12" t="s">
        <v>19</v>
      </c>
      <c r="O6" s="10" t="s">
        <v>20</v>
      </c>
      <c r="P6" s="10" t="s">
        <v>21</v>
      </c>
      <c r="Q6" s="12" t="s">
        <v>22</v>
      </c>
      <c r="R6" s="9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3" t="s">
        <v>23</v>
      </c>
      <c r="B7" s="10" t="s">
        <v>24</v>
      </c>
      <c r="C7" s="10">
        <v>21</v>
      </c>
      <c r="D7" s="14">
        <v>36179</v>
      </c>
      <c r="E7" s="14">
        <v>700</v>
      </c>
      <c r="F7" s="14">
        <v>7235.80</v>
      </c>
      <c r="G7" s="14">
        <v>3617.90</v>
      </c>
      <c r="H7" s="14">
        <v>0</v>
      </c>
      <c r="I7" s="14">
        <v>17232.90</v>
      </c>
      <c r="J7" s="14"/>
      <c r="K7" s="14"/>
      <c r="L7" s="14"/>
      <c r="M7" s="14">
        <f>SUM(D7:L7)</f>
        <v>64965.60</v>
      </c>
      <c r="N7" s="14">
        <f>M7*18%</f>
        <v>11693.808000000001</v>
      </c>
      <c r="O7" s="14">
        <f>M7*5%</f>
        <v>3248.28</v>
      </c>
      <c r="P7" s="14">
        <v>21900</v>
      </c>
      <c r="Q7" s="14">
        <f>SUM(N7:P7)</f>
        <v>36842.088000000003</v>
      </c>
      <c r="R7" s="15">
        <f>M7-Q7</f>
        <v>28123.511999999999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3" t="s">
        <v>25</v>
      </c>
      <c r="B8" s="10" t="s">
        <v>26</v>
      </c>
      <c r="C8" s="10">
        <v>16</v>
      </c>
      <c r="D8" s="14">
        <v>26186.67</v>
      </c>
      <c r="E8" s="16">
        <v>380.95</v>
      </c>
      <c r="F8" s="17">
        <v>523.73</v>
      </c>
      <c r="G8" s="14"/>
      <c r="H8" s="14">
        <v>0</v>
      </c>
      <c r="I8" s="14">
        <v>7953.65</v>
      </c>
      <c r="J8" s="14"/>
      <c r="K8" s="14"/>
      <c r="L8" s="14"/>
      <c r="M8" s="14">
        <f>SUM(D8:L8)</f>
        <v>35045</v>
      </c>
      <c r="N8" s="14">
        <f>M8*18%</f>
        <v>6308.10</v>
      </c>
      <c r="O8" s="14">
        <f>M8*5%</f>
        <v>1752.25</v>
      </c>
      <c r="P8" s="14">
        <v>13800</v>
      </c>
      <c r="Q8" s="14">
        <f>SUM(N8:P8)</f>
        <v>21860.35</v>
      </c>
      <c r="R8" s="15">
        <f>M8-Q8</f>
        <v>13184.65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8"/>
      <c r="B9" s="19" t="s">
        <v>22</v>
      </c>
      <c r="C9" s="20"/>
      <c r="D9" s="21">
        <f>SUM(D7:D8)</f>
        <v>62365.67</v>
      </c>
      <c r="E9" s="21">
        <f>SUM(E7:E8)</f>
        <v>1080.95</v>
      </c>
      <c r="F9" s="21">
        <f>SUM(F7:F8)</f>
        <v>7759.53</v>
      </c>
      <c r="G9" s="21">
        <f>SUM(G7:G8)</f>
        <v>3617.90</v>
      </c>
      <c r="H9" s="21">
        <f>SUM(H7:H8)</f>
        <v>0</v>
      </c>
      <c r="I9" s="21">
        <f>SUM(I7:I8)</f>
        <v>25186.55</v>
      </c>
      <c r="J9" s="21">
        <f>SUM(J7:J8)</f>
        <v>0</v>
      </c>
      <c r="K9" s="21">
        <f>SUM(K7:K8)</f>
        <v>0</v>
      </c>
      <c r="L9" s="21">
        <f>SUM(L7:L8)</f>
        <v>0</v>
      </c>
      <c r="M9" s="21">
        <f>SUM(M7:M8)</f>
        <v>100010.60</v>
      </c>
      <c r="N9" s="21">
        <f>SUM(N7:N8)</f>
        <v>18001.907999999999</v>
      </c>
      <c r="O9" s="21">
        <f>SUM(O7:O8)</f>
        <v>5000.53</v>
      </c>
      <c r="P9" s="21">
        <f>SUM(P7:P8)</f>
        <v>35700</v>
      </c>
      <c r="Q9" s="21">
        <f>SUM(Q7:Q8)</f>
        <v>58702.438000000002</v>
      </c>
      <c r="R9" s="21">
        <f>SUM(R7:R8)</f>
        <v>41308.161999999997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M5"/>
    <mergeCell ref="N5:Q5"/>
    <mergeCell ref="R5:R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