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<sst xmlns="http://schemas.openxmlformats.org/spreadsheetml/2006/main" count="28" uniqueCount="27">
  <si>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</si>
  <si>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</si>
  <si>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лютий 2025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</si>
  <si>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</si>
  <si>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</si>
  <si>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</si>
  <si>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</si>
  <si>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</si>
  <si>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</si>
  <si>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</si>
  <si>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</si>
  <si>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</si>
  <si>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</si>
  <si>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</si>
  <si>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</si>
  <si>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Лікарняні</t>
  </si>
  <si>
    <t>Індексація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</si>
  <si>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</si>
  <si>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</si>
  <si>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</si>
  <si>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</si>
  <si>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</si>
  <si>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</si>
  <si>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</si>
  <si>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</si>
  <si>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Грабовецький М.І.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</si>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</sst>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d7fca9-96ba-46ca-8c9a-4dfb2233223a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/>
      <c r="N5" s="8" t="s">
        <v>7</v>
      </c>
      <c r="O5" s="8"/>
      <c r="P5" s="8"/>
      <c r="Q5" s="8"/>
      <c r="R5" s="9" t="s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0" t="s">
        <v>18</v>
      </c>
      <c r="N6" s="12" t="s">
        <v>19</v>
      </c>
      <c r="O6" s="10" t="s">
        <v>20</v>
      </c>
      <c r="P6" s="10" t="s">
        <v>21</v>
      </c>
      <c r="Q6" s="12" t="s">
        <v>22</v>
      </c>
      <c r="R6" s="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23</v>
      </c>
      <c r="B7" s="10" t="s">
        <v>24</v>
      </c>
      <c r="C7" s="10">
        <v>20</v>
      </c>
      <c r="D7" s="14">
        <v>36179</v>
      </c>
      <c r="E7" s="14">
        <v>700</v>
      </c>
      <c r="F7" s="14">
        <v>7235.80</v>
      </c>
      <c r="G7" s="14">
        <v>3617.90</v>
      </c>
      <c r="H7" s="14">
        <v>10853.70</v>
      </c>
      <c r="I7" s="14"/>
      <c r="J7" s="14"/>
      <c r="K7" s="14"/>
      <c r="L7" s="14"/>
      <c r="M7" s="14">
        <f>SUM(D7:L7)</f>
        <v>58586.40</v>
      </c>
      <c r="N7" s="14">
        <f>M7*18%</f>
        <v>10545.552</v>
      </c>
      <c r="O7" s="14">
        <f>M7*5%</f>
        <v>2929.32</v>
      </c>
      <c r="P7" s="14">
        <v>16200</v>
      </c>
      <c r="Q7" s="14">
        <f>SUM(N7:P7)</f>
        <v>29674.871999999999</v>
      </c>
      <c r="R7" s="15">
        <f>M7-Q7</f>
        <v>28911.527999999998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 t="s">
        <v>25</v>
      </c>
      <c r="B8" s="10" t="s">
        <v>26</v>
      </c>
      <c r="C8" s="10">
        <v>10</v>
      </c>
      <c r="D8" s="14">
        <v>17185</v>
      </c>
      <c r="E8" s="16">
        <v>250</v>
      </c>
      <c r="F8" s="17">
        <v>343.70</v>
      </c>
      <c r="G8" s="14"/>
      <c r="H8" s="14"/>
      <c r="I8" s="14"/>
      <c r="J8" s="14">
        <v>12445.09</v>
      </c>
      <c r="K8" s="14"/>
      <c r="L8" s="14"/>
      <c r="M8" s="14">
        <f>SUM(D8:L8)</f>
        <v>30223.79</v>
      </c>
      <c r="N8" s="14">
        <f>M8*18%</f>
        <v>5440.2821999999996</v>
      </c>
      <c r="O8" s="14">
        <f>M8*5%</f>
        <v>1511.1895</v>
      </c>
      <c r="P8" s="14">
        <v>983.33</v>
      </c>
      <c r="Q8" s="14">
        <f>SUM(N8:P8)</f>
        <v>7934.8017</v>
      </c>
      <c r="R8" s="15">
        <f>M8-Q8</f>
        <v>22288.988300000001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22</v>
      </c>
      <c r="C9" s="20"/>
      <c r="D9" s="21">
        <f>SUM(D7:D8)</f>
        <v>53364</v>
      </c>
      <c r="E9" s="21">
        <f>SUM(E7:E8)</f>
        <v>950</v>
      </c>
      <c r="F9" s="21">
        <f>SUM(F7:F8)</f>
        <v>7579.50</v>
      </c>
      <c r="G9" s="21">
        <f>SUM(G7:G8)</f>
        <v>3617.90</v>
      </c>
      <c r="H9" s="21">
        <f>SUM(H7:H8)</f>
        <v>10853.70</v>
      </c>
      <c r="I9" s="21">
        <f>SUM(I7:I8)</f>
        <v>0</v>
      </c>
      <c r="J9" s="21">
        <f>SUM(J7:J8)</f>
        <v>12445.09</v>
      </c>
      <c r="K9" s="21">
        <f>SUM(K7:K8)</f>
        <v>0</v>
      </c>
      <c r="L9" s="21">
        <f>SUM(L7:L8)</f>
        <v>0</v>
      </c>
      <c r="M9" s="21">
        <f>SUM(M7:M8)</f>
        <v>88810.19</v>
      </c>
      <c r="N9" s="21">
        <f>SUM(N7:N8)</f>
        <v>15985.834199999999</v>
      </c>
      <c r="O9" s="21">
        <f>SUM(O7:O8)</f>
        <v>4440.5095000000001</v>
      </c>
      <c r="P9" s="21">
        <f>SUM(P7:P8)</f>
        <v>17183.33</v>
      </c>
      <c r="Q9" s="21">
        <f>SUM(Q7:Q8)</f>
        <v>37609.673699999999</v>
      </c>
      <c r="R9" s="21">
        <f>SUM(R7:R8)</f>
        <v>51200.516300000003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M5"/>
    <mergeCell ref="N5:Q5"/>
    <mergeCell ref="R5:R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