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пень" sheetId="1" state="visible" r:id="rId3"/>
  </sheets>
  <definedNames>
    <definedName function="false" hidden="false" localSheetId="0" name="_xlnm.Print_Titles" vbProcedure="false">липень!$13:$13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<sst xmlns="http://schemas.openxmlformats.org/spreadsheetml/2006/main" count="56" uniqueCount="39">
  <si>
    <t xml:space="preserve">Додаток </t>
  </si>
  <si>
    <t xml:space="preserve">до листа департаменту освіти і науки</t>
  </si>
  <si>
    <t xml:space="preserve">Івано-Франківської облдержадміністрації</t>
  </si>
  <si>
    <t xml:space="preserve">від______________________№___________</t>
  </si>
  <si>
    <t xml:space="preserve">Департамент освіти і науки  облдержадміністрації</t>
  </si>
  <si>
    <t xml:space="preserve">ВИТЯГ З РОЗРАХУНКОВО-ПЛАТІЖНОЇ ВІДОМОСТІ</t>
  </si>
  <si>
    <t xml:space="preserve">жовтень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</si>
  <si>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</si>
  <si>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</si>
  <si>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</si>
  <si>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</si>
  <si>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</si>
  <si>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</si>
  <si>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</si>
  <si>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 Надб за високі досягнення у праці</t>
  </si>
  <si>
    <t xml:space="preserve">Вислуга років </t>
  </si>
  <si>
    <t xml:space="preserve">Премія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</si>
  <si>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</si>
  <si>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</si>
  <si>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</si>
  <si>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Компенс. за не використану відпустку</t>
  </si>
  <si>
    <t xml:space="preserve">Матеріальна допомога на оздоровлення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</si>
  <si>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</si>
  <si>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</si>
  <si>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</si>
  <si>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</si>
  <si>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</si>
  <si>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</si>
  <si>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</si>
  <si>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</si>
  <si>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</si>
  <si>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</si>
  <si>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</si>
  <si>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жовтень 2025 р.</t>
  </si>
  <si>
    <t xml:space="preserve">Кімакович Віктор Євстахійович</t>
  </si>
  <si>
    <t xml:space="preserve">Директор департаменту освіти і науки  облдержадміністрації</t>
  </si>
  <si>
    <t xml:space="preserve">Гаврилюк Ігор Олегович</t>
  </si>
  <si>
    <t xml:space="preserve">Заступникдиректора департаменту - начальник управління освіти і науки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</si>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</sst>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2.85"/>
    <col collapsed="false" customWidth="true" hidden="false" outlineLevel="0" max="4" min="4" style="0" width="20.85"/>
    <col collapsed="false" customWidth="true" hidden="false" outlineLevel="0" max="5" min="5" style="0" width="6.13"/>
    <col collapsed="false" customWidth="true" hidden="false" outlineLevel="0" max="6" min="6" style="0" width="11.42"/>
    <col collapsed="false" customWidth="true" hidden="false" outlineLevel="0" max="7" min="7" style="0" width="11.28"/>
    <col collapsed="false" customWidth="true" hidden="false" outlineLevel="0" max="8" min="8" style="0" width="16.56"/>
    <col collapsed="false" customWidth="true" hidden="false" outlineLevel="0" max="9" min="9" style="0" width="12.42"/>
    <col collapsed="false" customWidth="true" hidden="false" outlineLevel="0" max="10" min="10" style="0" width="10.85"/>
    <col collapsed="false" customWidth="true" hidden="false" outlineLevel="0" max="12" min="11" style="0" width="9.56"/>
    <col collapsed="false" customWidth="true" hidden="false" outlineLevel="0" max="13" min="13" style="0" width="8.41"/>
    <col collapsed="false" customWidth="true" hidden="false" outlineLevel="0" max="14" min="14" style="0" width="15.99"/>
    <col collapsed="false" customWidth="true" hidden="false" outlineLevel="0" max="15" min="15" style="0" width="14.28"/>
    <col collapsed="false" customWidth="true" hidden="false" outlineLevel="0" max="16" min="16" style="0" width="9.99"/>
    <col collapsed="false" customWidth="true" hidden="false" outlineLevel="0" max="17" min="17" style="0" width="8.14"/>
    <col collapsed="false" customWidth="true" hidden="false" outlineLevel="0" max="18" min="18" style="0" width="12.28"/>
    <col collapsed="false" customWidth="true" hidden="false" outlineLevel="0" max="19" min="19" style="0" width="7.28"/>
    <col collapsed="false" customWidth="true" hidden="false" outlineLevel="0" max="20" min="20" style="0" width="8.56"/>
    <col collapsed="false" customWidth="true" hidden="false" outlineLevel="0" max="21" min="21" style="0" width="11.28"/>
    <col collapsed="false" customWidth="true" hidden="false" outlineLevel="0" max="22" min="22" style="0" width="9.7"/>
    <col collapsed="false" customWidth="true" hidden="false" outlineLevel="0" max="23" min="23" style="0" width="11.28"/>
    <col collapsed="false" customWidth="true" hidden="false" outlineLevel="0" max="24" min="24" style="0" width="10.99"/>
  </cols>
  <sheetData>
    <row r="1" customFormat="false" ht="13.15" hidden="false" customHeight="true" outlineLevel="0" collapsed="false">
      <c r="U1" s="1" t="s">
        <v>0</v>
      </c>
    </row>
    <row r="2" customFormat="false" ht="13.15" hidden="false" customHeight="true" outlineLevel="0" collapsed="false">
      <c r="U2" s="1" t="s">
        <v>1</v>
      </c>
    </row>
    <row r="3" customFormat="false" ht="18" hidden="false" customHeight="true" outlineLevel="0" collapsed="false">
      <c r="U3" s="1" t="s">
        <v>2</v>
      </c>
    </row>
    <row r="4" customFormat="false" ht="13.15" hidden="false" customHeight="true" outlineLevel="0" collapsed="false">
      <c r="U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39356695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  <c r="O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  <c r="O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  <c r="O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3.1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42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2" t="s">
        <v>29</v>
      </c>
      <c r="X13" s="20" t="s">
        <v>30</v>
      </c>
      <c r="Y13" s="23"/>
    </row>
    <row r="14" customFormat="false" ht="13.9" hidden="false" customHeight="true" outlineLevel="0" collapsed="false">
      <c r="A14" s="24"/>
      <c r="B14" s="25"/>
      <c r="C14" s="26"/>
      <c r="D14" s="26"/>
      <c r="E14" s="26" t="s">
        <v>31</v>
      </c>
      <c r="F14" s="26" t="s">
        <v>32</v>
      </c>
      <c r="G14" s="26" t="s">
        <v>32</v>
      </c>
      <c r="H14" s="26" t="s">
        <v>32</v>
      </c>
      <c r="I14" s="26" t="s">
        <v>32</v>
      </c>
      <c r="J14" s="26" t="s">
        <v>32</v>
      </c>
      <c r="K14" s="26" t="s">
        <v>32</v>
      </c>
      <c r="L14" s="26" t="s">
        <v>32</v>
      </c>
      <c r="M14" s="26" t="s">
        <v>32</v>
      </c>
      <c r="N14" s="26" t="s">
        <v>32</v>
      </c>
      <c r="O14" s="26" t="s">
        <v>32</v>
      </c>
      <c r="P14" s="26" t="s">
        <v>32</v>
      </c>
      <c r="Q14" s="26" t="s">
        <v>32</v>
      </c>
      <c r="R14" s="26" t="s">
        <v>32</v>
      </c>
      <c r="S14" s="26" t="s">
        <v>32</v>
      </c>
      <c r="T14" s="26" t="s">
        <v>32</v>
      </c>
      <c r="U14" s="26" t="s">
        <v>32</v>
      </c>
      <c r="V14" s="26" t="s">
        <v>32</v>
      </c>
      <c r="W14" s="26" t="s">
        <v>32</v>
      </c>
      <c r="X14" s="26"/>
      <c r="Y14" s="23"/>
    </row>
    <row r="15" customFormat="false" ht="15.75" hidden="false" customHeight="true" outlineLevel="0" collapsed="false">
      <c r="A15" s="27"/>
      <c r="B15" s="28"/>
      <c r="C15" s="29" t="s">
        <v>33</v>
      </c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1"/>
    </row>
    <row r="16" customFormat="false" ht="71.25" hidden="false" customHeight="true" outlineLevel="0" collapsed="false">
      <c r="A16" s="32" t="n">
        <v>1</v>
      </c>
      <c r="B16" s="33" t="n">
        <v>111</v>
      </c>
      <c r="C16" s="34" t="s">
        <v>34</v>
      </c>
      <c r="D16" s="34" t="s">
        <v>35</v>
      </c>
      <c r="E16" s="35" t="n">
        <v>23</v>
      </c>
      <c r="F16" s="36" t="n">
        <v>38763</v>
      </c>
      <c r="G16" s="36" t="n">
        <v>800</v>
      </c>
      <c r="H16" s="36"/>
      <c r="I16" s="36" t="n">
        <f aca="false">9303.12</f>
        <v>9303.12</v>
      </c>
      <c r="J16" s="36" t="n">
        <v>7752.6</v>
      </c>
      <c r="K16" s="36"/>
      <c r="L16" s="36"/>
      <c r="M16" s="36"/>
      <c r="N16" s="36"/>
      <c r="O16" s="36"/>
      <c r="P16" s="36"/>
      <c r="Q16" s="36" t="n">
        <v>133.23</v>
      </c>
      <c r="R16" s="36" t="n">
        <f aca="false">SUM(F16:Q16)</f>
        <v>56751.95</v>
      </c>
      <c r="S16" s="36" t="n">
        <f aca="false">R16*0.01</f>
        <v>567.5195</v>
      </c>
      <c r="T16" s="36" t="n">
        <v>15000</v>
      </c>
      <c r="U16" s="36" t="n">
        <f aca="false">R16*0.18</f>
        <v>10215.351</v>
      </c>
      <c r="V16" s="36" t="n">
        <f aca="false">R16*0.05</f>
        <v>2837.5975</v>
      </c>
      <c r="W16" s="36" t="n">
        <f aca="false">SUM(S16:V16)</f>
        <v>28620.468</v>
      </c>
      <c r="X16" s="36" t="n">
        <f aca="false">R16-W16</f>
        <v>28131.482</v>
      </c>
    </row>
    <row r="17" customFormat="false" ht="52.15" hidden="false" customHeight="true" outlineLevel="0" collapsed="false">
      <c r="A17" s="32" t="n">
        <v>2</v>
      </c>
      <c r="B17" s="33" t="n">
        <v>59</v>
      </c>
      <c r="C17" s="34" t="s">
        <v>36</v>
      </c>
      <c r="D17" s="34" t="s">
        <v>37</v>
      </c>
      <c r="E17" s="35" t="n">
        <v>18</v>
      </c>
      <c r="F17" s="36" t="n">
        <v>22863.91</v>
      </c>
      <c r="G17" s="36" t="n">
        <v>626.09</v>
      </c>
      <c r="H17" s="36"/>
      <c r="I17" s="36" t="n">
        <v>6859.17</v>
      </c>
      <c r="J17" s="36" t="n">
        <v>4572.78</v>
      </c>
      <c r="K17" s="36"/>
      <c r="L17" s="36"/>
      <c r="M17" s="36" t="n">
        <f aca="false">10364.52+2961.29</f>
        <v>13325.81</v>
      </c>
      <c r="N17" s="36"/>
      <c r="O17" s="36"/>
      <c r="P17" s="36"/>
      <c r="Q17" s="36" t="n">
        <v>104.27</v>
      </c>
      <c r="R17" s="36" t="n">
        <f aca="false">SUM(F17:Q17)</f>
        <v>48352.03</v>
      </c>
      <c r="S17" s="36"/>
      <c r="T17" s="36" t="n">
        <v>15000</v>
      </c>
      <c r="U17" s="36" t="n">
        <f aca="false">R17*0.18</f>
        <v>8703.3654</v>
      </c>
      <c r="V17" s="36" t="n">
        <f aca="false">R17*0.05</f>
        <v>2417.6015</v>
      </c>
      <c r="W17" s="36" t="n">
        <f aca="false">SUM(S17:V17)</f>
        <v>26120.9669</v>
      </c>
      <c r="X17" s="36" t="n">
        <f aca="false">R17-W17</f>
        <v>22231.0631</v>
      </c>
    </row>
    <row r="18" customFormat="false" ht="53.45" hidden="true" customHeight="true" outlineLevel="0" collapsed="false">
      <c r="A18" s="32"/>
      <c r="B18" s="33"/>
      <c r="C18" s="34"/>
      <c r="D18" s="34"/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 t="n">
        <f aca="false">R18*0.18</f>
        <v>0</v>
      </c>
      <c r="V18" s="36" t="n">
        <f aca="false">R18*0.05</f>
        <v>0</v>
      </c>
      <c r="W18" s="36" t="n">
        <f aca="false">SUM(S18:V18)</f>
        <v>0</v>
      </c>
      <c r="X18" s="36" t="n">
        <f aca="false">R18-W18</f>
        <v>0</v>
      </c>
    </row>
    <row r="19" customFormat="false" ht="38.45" hidden="false" customHeight="true" outlineLevel="0" collapsed="false">
      <c r="A19" s="37"/>
      <c r="B19" s="38"/>
      <c r="C19" s="39" t="s">
        <v>38</v>
      </c>
      <c r="D19" s="39"/>
      <c r="E19" s="40"/>
      <c r="F19" s="41" t="n">
        <f aca="false">SUM(F16:F18)</f>
        <v>61626.91</v>
      </c>
      <c r="G19" s="41" t="n">
        <f aca="false">SUM(G16:G18)</f>
        <v>1426.09</v>
      </c>
      <c r="H19" s="41" t="n">
        <f aca="false">SUM(H16:H18)</f>
        <v>0</v>
      </c>
      <c r="I19" s="41" t="n">
        <f aca="false">SUM(I16:I18)</f>
        <v>16162.29</v>
      </c>
      <c r="J19" s="41" t="n">
        <f aca="false">SUM(J16:J18)</f>
        <v>12325.38</v>
      </c>
      <c r="K19" s="41" t="n">
        <f aca="false">SUM(K16:K18)</f>
        <v>0</v>
      </c>
      <c r="L19" s="41" t="n">
        <f aca="false">SUM(L16:L18)</f>
        <v>0</v>
      </c>
      <c r="M19" s="41" t="n">
        <f aca="false">SUM(M16:M18)</f>
        <v>13325.81</v>
      </c>
      <c r="N19" s="41" t="n">
        <f aca="false">N16+N17+N18</f>
        <v>0</v>
      </c>
      <c r="O19" s="41" t="n">
        <f aca="false">SUM(O16:O18)</f>
        <v>0</v>
      </c>
      <c r="P19" s="41"/>
      <c r="Q19" s="41" t="n">
        <f aca="false">SUM(Q16:Q18)</f>
        <v>237.5</v>
      </c>
      <c r="R19" s="41" t="n">
        <f aca="false">SUM(R16:R18)</f>
        <v>105103.98</v>
      </c>
      <c r="S19" s="41" t="n">
        <f aca="false">SUM(S16:S18)</f>
        <v>567.5195</v>
      </c>
      <c r="T19" s="41" t="n">
        <f aca="false">SUM(T16:T18)</f>
        <v>30000</v>
      </c>
      <c r="U19" s="41" t="n">
        <f aca="false">SUM(U16:U18)</f>
        <v>18918.7164</v>
      </c>
      <c r="V19" s="41" t="n">
        <f aca="false">SUM(V16:V18)</f>
        <v>5255.199</v>
      </c>
      <c r="W19" s="41" t="n">
        <f aca="false">SUM(W16:W18)</f>
        <v>54741.4349</v>
      </c>
      <c r="X19" s="41" t="n">
        <f aca="false">SUM(X16:X18)</f>
        <v>50362.5451</v>
      </c>
      <c r="Y19" s="23"/>
    </row>
    <row r="20" customFormat="false" ht="18" hidden="false" customHeight="true" outlineLevel="0" collapsed="false"/>
  </sheetData>
  <mergeCells count="3">
    <mergeCell ref="A7:C7"/>
    <mergeCell ref="I10:J10"/>
    <mergeCell ref="C19:D19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2022-01-13T14:21:05Z</cp:lastPrinted>
  <dcterms:modified xsi:type="dcterms:W3CDTF">2026-01-22T08:31:28Z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