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Лист1!$9:$9</definedName>
    <definedName function="false" hidden="false" name="CHide" vbProcedure="false">#REF!</definedName>
    <definedName function="false" hidden="false" name="CycleD" vbProcedure="false">#REF!</definedName>
    <definedName function="false" hidden="false" name="CycleH" vbProcedure="false">#REF!</definedName>
    <definedName function="false" hidden="false" name="CycleT" vbProcedure="false">#REF!</definedName>
    <definedName function="false" hidden="false" name="CycleT1" vbProcedure="false">#REF!</definedName>
    <definedName function="false" hidden="false" name="CycleT2" vbProcedure="false">#REF!</definedName>
    <definedName function="false" hidden="false" name="CycleT3" vbProcedure="false">#REF!</definedName>
    <definedName function="false" hidden="false" name="Detail" vbProcedure="false">#REF!</definedName>
    <definedName function="false" hidden="false" name="DocSummery" vbProcedure="false">#REF!</definedName>
    <definedName function="false" hidden="false" name="Header" vbProcedure="false">#REF!</definedName>
    <definedName function="false" hidden="false" name="Hidden" vbProcedure="false">#REF!</definedName>
    <definedName function="false" hidden="false" name="HideMark" vbProcedure="false">#REF!</definedName>
    <definedName function="false" hidden="false" name="PageHead" vbProcedure="false">#REF!</definedName>
    <definedName function="false" hidden="false" name="RCurrencyRow" vbProcedure="false">#REF!</definedName>
    <definedName function="false" hidden="false" name="RText" vbProcedure="false">#REF!</definedName>
    <definedName function="false" hidden="false" name="RText1" vbProcedure="false">#REF!</definedName>
    <definedName function="false" hidden="false" name="Summery" vbProcedure="false">#REF!</definedName>
    <definedName function="false" hidden="false" name="Summery1" vbProcedure="false">#REF!</definedName>
    <definedName function="false" hidden="false" name="Title" vbProcedure="false">#REF!</definedName>
    <definedName function="false" hidden="false" name="Total" vbProcedure="false">#REF!</definedName>
    <definedName function="false" hidden="false" name="Total1" vbProcedure="false">#REF!</definedName>
    <definedName function="false" hidden="false" name="Total2" vbProcedure="false">#REF!</definedName>
    <definedName function="false" hidden="false" name="Валюта" vbProcedure="false">#REF!</definedName>
    <definedName function="false" hidden="false" name="ВсегоДни" vbProcedure="false">#REF!</definedName>
    <definedName function="false" hidden="false" name="ВсегоДолг" vbProcedure="false">#REF!</definedName>
    <definedName function="false" hidden="false" name="ВсегоКВыдаче" vbProcedure="false">#REF!</definedName>
    <definedName function="false" hidden="false" name="ВсегоСумма" vbProcedure="false">#REF!</definedName>
    <definedName function="false" hidden="false" name="ВсегоЧас" vbProcedure="false">#REF!</definedName>
    <definedName function="false" hidden="false" name="ДляОплаты" vbProcedure="false">#REF!</definedName>
    <definedName function="false" hidden="false" name="ДниСкр" vbProcedure="false">#REF!</definedName>
    <definedName function="false" hidden="false" name="ДокНомер" vbProcedure="false">#REF!</definedName>
    <definedName function="false" hidden="false" name="Долг" vbProcedure="false">#REF!</definedName>
    <definedName function="false" hidden="false" name="ДолгВал" vbProcedure="false">#REF!</definedName>
    <definedName function="false" hidden="false" name="За" vbProcedure="false">#REF!</definedName>
    <definedName function="false" hidden="false" name="Запуск_макроса_PageHead" vbProcedure="false">#REF!</definedName>
    <definedName function="false" hidden="false" name="Запуск_макроса_разбиения_на_страницы" vbProcedure="false">#REF!</definedName>
    <definedName function="false" hidden="false" name="ИтогДни" vbProcedure="false">#REF!</definedName>
    <definedName function="false" hidden="false" name="ИтогДолг" vbProcedure="false">#REF!</definedName>
    <definedName function="false" hidden="false" name="ИтогКвыдаче" vbProcedure="false">#REF!</definedName>
    <definedName function="false" hidden="false" name="ИтогСумма" vbProcedure="false">#REF!</definedName>
    <definedName function="false" hidden="false" name="ИтогЧас" vbProcedure="false">#REF!</definedName>
    <definedName function="false" hidden="false" name="КВыдаче" vbProcedure="false">#REF!</definedName>
    <definedName function="false" hidden="false" name="КВыдачеВал" vbProcedure="false">#REF!</definedName>
    <definedName function="false" hidden="false" name="Курс" vbProcedure="false">#REF!</definedName>
    <definedName function="false" hidden="false" name="НПП" vbProcedure="false">#REF!</definedName>
    <definedName function="false" hidden="false" name="Период" vbProcedure="false">#REF!</definedName>
    <definedName function="false" hidden="false" name="ПериодДни" vbProcedure="false">#REF!</definedName>
    <definedName function="false" hidden="false" name="ПериодДолг" vbProcedure="false">#REF!</definedName>
    <definedName function="false" hidden="false" name="ПериодКВыдаче" vbProcedure="false">#REF!</definedName>
    <definedName function="false" hidden="false" name="ПериодСумма" vbProcedure="false">#REF!</definedName>
    <definedName function="false" hidden="false" name="ПериодЧас" vbProcedure="false">#REF!</definedName>
    <definedName function="false" hidden="false" name="Примечание" vbProcedure="false">#REF!</definedName>
    <definedName function="false" hidden="false" name="Разрез" vbProcedure="false">#REF!</definedName>
    <definedName function="false" hidden="false" name="Сумма" vbProcedure="false">#REF!</definedName>
    <definedName function="false" hidden="false" name="СуммаВал" vbProcedure="false">#REF!</definedName>
    <definedName function="false" hidden="false" name="СуммаСкр" vbProcedure="false">#REF!</definedName>
    <definedName function="false" hidden="false" name="ФИО" vbProcedure="false">#REF!</definedName>
    <definedName function="false" hidden="false" name="ЧасСкр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<sst xmlns="http://schemas.openxmlformats.org/spreadsheetml/2006/main" count="59" uniqueCount="41">
  <si>
    <t xml:space="preserve">Івано-Франківська обласна державна адміністрація </t>
  </si>
  <si>
    <t xml:space="preserve">ВИТЯГ З РОЗРАХУНКОВО-ПЛАТІЖНОЇ ВІДОМОСТІ</t>
  </si>
  <si>
    <t xml:space="preserve">вересень 2026 р.</t>
  </si>
  <si>
    <t xml:space="preserve">№з/п</t>
  </si>
  <si>
    <t xml:space="preserve">Таб №</t>
  </si>
  <si>
    <t xml:space="preserve">ПІБ</t>
  </si>
  <si>
    <t xml:space="preserve">Посада</t>
  </si>
  <si>
    <t xml:space="preserve">відпрацьовано</t>
  </si>
  <si>
    <t xml:space="preserve">Посадовий оклад</t>
  </si>
  <si>
    <t xml:space="preserve"> Інтенсивність</t>
  </si>
  <si>
    <t xml:space="preserve"> Надб за секретність</t>
  </si>
  <si>
    <t xml:space="preserve">Вислуга років </t>
  </si>
  <si>
    <t xml:space="preserve">Індексація</t>
  </si>
  <si>
    <t xml:space="preserve">Премія</t>
  </si>
  <si>
    <t xml:space="preserve">Матеріальна допомога на оздоровлення</t>
  </si>
  <si>
    <t xml:space="preserve">Лікарняні перші 5 днів</t>
  </si>
  <si>
    <t xml:space="preserve">Лікарняні ПФУ</t>
  </si>
  <si>
    <t xml:space="preserve">Лікарняні</t>
  </si>
  <si>
    <t xml:space="preserve">Матеріальна допомога</t>
  </si>
  <si>
    <t xml:space="preserve">інтенсивність</t>
  </si>
  <si>
    <t xml:space="preserve">індексація</t>
  </si>
  <si>
    <t xml:space="preserve">відпустка</t>
  </si>
  <si>
    <t xml:space="preserve">РАЗОМ нараховано</t>
  </si>
  <si>
    <t xml:space="preserve">Проф. внески</t>
  </si>
  <si>
    <t xml:space="preserve">аванс</t>
  </si>
  <si>
    <t xml:space="preserve">Виплата лікарняних ПФУ</t>
  </si>
  <si>
    <t xml:space="preserve">ПДФО</t>
  </si>
  <si>
    <t xml:space="preserve">Військовий збір</t>
  </si>
  <si>
    <t xml:space="preserve">СУМА ДО ВИДАЧІ</t>
  </si>
  <si>
    <t xml:space="preserve">дні</t>
  </si>
  <si>
    <t xml:space="preserve">Сума</t>
  </si>
  <si>
    <t xml:space="preserve">Онищук Світлана Василівна</t>
  </si>
  <si>
    <t xml:space="preserve">Голова обласної державної адміністрації</t>
  </si>
  <si>
    <t xml:space="preserve">Ільчишин Віталій Васильович</t>
  </si>
  <si>
    <t xml:space="preserve">Перший заступник голови обласної державної адміністрації</t>
  </si>
  <si>
    <t xml:space="preserve">Сірко Людмила Іванівна</t>
  </si>
  <si>
    <t xml:space="preserve">Заступник голови обласної державної адміністрації</t>
  </si>
  <si>
    <t xml:space="preserve">Созоник Вадим Васильович</t>
  </si>
  <si>
    <t xml:space="preserve">Мандар Ігор Богданович</t>
  </si>
  <si>
    <t xml:space="preserve">Бабанін Володимир Олександрович</t>
  </si>
  <si>
    <t xml:space="preserve">Разом по листу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</si>
</sst>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;;;"/>
    <numFmt numFmtId="166" formatCode="[$-409]mmm\-yy"/>
    <numFmt numFmtId="167" formatCode="@"/>
    <numFmt numFmtId="168" formatCode="0"/>
    <numFmt numFmtId="169" formatCode="0.00"/>
    <numFmt numFmtId="170" formatCode="###0.00;\-###0.00;;"/>
  </numFmts>
  <fonts count="16">
    <font>
      <sz val="1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 val="true"/>
      <sz val="14"/>
      <name val="Times New Roman CYR"/>
      <family val="1"/>
      <charset val="204"/>
    </font>
    <font>
      <b val="true"/>
      <i val="true"/>
      <sz val="12"/>
      <name val="Arial"/>
      <family val="2"/>
      <charset val="204"/>
    </font>
    <font>
      <b val="true"/>
      <i val="true"/>
      <sz val="12"/>
      <name val="Times New Roman CYR"/>
      <family val="1"/>
      <charset val="204"/>
    </font>
    <font>
      <sz val="12"/>
      <name val="Arial Cyr"/>
      <family val="2"/>
      <charset val="204"/>
    </font>
    <font>
      <b val="true"/>
      <i val="true"/>
      <sz val="10"/>
      <name val="Arial"/>
      <family val="2"/>
      <charset val="204"/>
    </font>
    <font>
      <sz val="10"/>
      <name val="Arial"/>
      <family val="2"/>
      <charset val="204"/>
    </font>
    <font>
      <b val="true"/>
      <sz val="10"/>
      <name val="Arial"/>
      <family val="2"/>
      <charset val="204"/>
    </font>
    <font>
      <b val="true"/>
      <sz val="12"/>
      <name val="Arial Cyr"/>
      <family val="0"/>
      <charset val="204"/>
    </font>
    <font>
      <b val="true"/>
      <sz val="10"/>
      <name val="Arial Cyr"/>
      <family val="2"/>
      <charset val="204"/>
    </font>
    <font>
      <sz val="10"/>
      <name val="Arial Cyr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4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0" fillId="0" borderId="1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0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0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0" fillId="0" borderId="16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5" fillId="0" borderId="1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0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0" fillId="0" borderId="1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5" fillId="0" borderId="16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6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4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4" fillId="0" borderId="16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9" fontId="14" fillId="0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14" fillId="0" borderId="8" xfId="0" applyFont="true" applyBorder="true" applyAlignment="true" applyProtection="fals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15625" defaultRowHeight="13.2" customHeight="true" zeroHeight="false" outlineLevelRow="0" outlineLevelCol="0"/>
  <cols>
    <col collapsed="false" customWidth="true" hidden="false" outlineLevel="0" max="2" min="1" style="0" width="4.21"/>
    <col collapsed="false" customWidth="true" hidden="false" outlineLevel="0" max="3" min="3" style="0" width="14.1"/>
    <col collapsed="false" customWidth="true" hidden="false" outlineLevel="0" max="4" min="4" style="0" width="16.1"/>
    <col collapsed="false" customWidth="true" hidden="false" outlineLevel="0" max="5" min="5" style="0" width="5.87"/>
    <col collapsed="false" customWidth="true" hidden="false" outlineLevel="0" max="6" min="6" style="0" width="12.88"/>
    <col collapsed="false" customWidth="true" hidden="true" outlineLevel="0" max="7" min="7" style="0" width="0.77"/>
    <col collapsed="false" customWidth="true" hidden="false" outlineLevel="0" max="8" min="8" style="0" width="13.1"/>
    <col collapsed="false" customWidth="true" hidden="false" outlineLevel="0" max="9" min="9" style="0" width="10.43"/>
    <col collapsed="false" customWidth="true" hidden="true" outlineLevel="0" max="10" min="10" style="0" width="10.77"/>
    <col collapsed="false" customWidth="true" hidden="true" outlineLevel="0" max="11" min="11" style="0" width="0.77"/>
    <col collapsed="false" customWidth="true" hidden="true" outlineLevel="0" max="12" min="12" style="0" width="10.66"/>
    <col collapsed="false" customWidth="true" hidden="true" outlineLevel="0" max="14" min="13" style="0" width="12.66"/>
    <col collapsed="false" customWidth="true" hidden="true" outlineLevel="0" max="17" min="15" style="0" width="9.99"/>
    <col collapsed="false" customWidth="true" hidden="false" outlineLevel="0" max="19" min="18" style="0" width="10.43"/>
    <col collapsed="false" customWidth="true" hidden="false" outlineLevel="0" max="20" min="20" style="0" width="9.99"/>
    <col collapsed="false" customWidth="true" hidden="false" outlineLevel="0" max="21" min="21" style="0" width="12.88"/>
    <col collapsed="false" customWidth="true" hidden="false" outlineLevel="0" max="22" min="22" style="0" width="12.21"/>
    <col collapsed="false" customWidth="true" hidden="false" outlineLevel="0" max="23" min="23" style="0" width="9.21"/>
    <col collapsed="false" customWidth="true" hidden="false" outlineLevel="0" max="24" min="24" style="0" width="10.2"/>
    <col collapsed="false" customWidth="true" hidden="true" outlineLevel="0" max="25" min="25" style="0" width="11.32"/>
    <col collapsed="false" customWidth="true" hidden="false" outlineLevel="0" max="26" min="26" style="0" width="10.1"/>
    <col collapsed="false" customWidth="true" hidden="false" outlineLevel="0" max="27" min="27" style="0" width="8.87"/>
    <col collapsed="false" customWidth="true" hidden="false" outlineLevel="0" max="28" min="28" style="0" width="10.99"/>
  </cols>
  <sheetData>
    <row r="1" customFormat="false" ht="13.2" hidden="false" customHeight="true" outlineLevel="0" collapsed="false">
      <c r="A1" s="1"/>
      <c r="B1" s="1"/>
      <c r="C1" s="2" t="n">
        <v>1</v>
      </c>
      <c r="D1" s="2"/>
      <c r="E1" s="3"/>
      <c r="F1" s="3"/>
    </row>
    <row r="2" customFormat="false" ht="17.4" hidden="false" customHeight="true" outlineLevel="0" collapsed="false">
      <c r="A2" s="4" t="s">
        <v>0</v>
      </c>
      <c r="B2" s="4"/>
      <c r="C2" s="5"/>
      <c r="D2" s="5"/>
      <c r="E2" s="6"/>
      <c r="F2" s="6"/>
      <c r="G2" s="7"/>
    </row>
    <row r="3" customFormat="false" ht="13.2" hidden="false" customHeight="true" outlineLevel="0" collapsed="false">
      <c r="A3" s="8" t="n">
        <v>20567921</v>
      </c>
      <c r="B3" s="8"/>
      <c r="C3" s="8"/>
      <c r="D3" s="9"/>
      <c r="E3" s="10"/>
      <c r="F3" s="10"/>
    </row>
    <row r="4" customFormat="false" ht="16.8" hidden="false" customHeight="true" outlineLevel="0" collapsed="false">
      <c r="A4" s="11"/>
      <c r="B4" s="11"/>
      <c r="C4" s="12" t="s">
        <v>1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customFormat="false" ht="7.8" hidden="false" customHeight="true" outlineLevel="0" collapsed="false">
      <c r="A5" s="11"/>
      <c r="B5" s="11"/>
      <c r="C5" s="11"/>
      <c r="D5" s="9"/>
      <c r="E5" s="10"/>
      <c r="F5" s="10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customFormat="false" ht="18.6" hidden="false" customHeight="true" outlineLevel="0" collapsed="false">
      <c r="A6" s="11"/>
      <c r="B6" s="11"/>
      <c r="C6" s="14" t="s">
        <v>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customFormat="false" ht="13.2" hidden="false" customHeight="true" outlineLevel="0" collapsed="false">
      <c r="A7" s="11"/>
      <c r="B7" s="11"/>
      <c r="C7" s="11"/>
      <c r="D7" s="9"/>
      <c r="E7" s="10"/>
      <c r="F7" s="10"/>
    </row>
    <row r="8" customFormat="false" ht="13.2" hidden="false" customHeight="true" outlineLevel="0" collapsed="false">
      <c r="A8" s="15"/>
      <c r="B8" s="15"/>
      <c r="C8" s="16"/>
      <c r="D8" s="16"/>
      <c r="E8" s="16"/>
      <c r="F8" s="16"/>
    </row>
    <row r="9" customFormat="false" ht="73.2" hidden="false" customHeight="true" outlineLevel="0" collapsed="false">
      <c r="A9" s="17" t="s">
        <v>3</v>
      </c>
      <c r="B9" s="18" t="s">
        <v>4</v>
      </c>
      <c r="C9" s="19" t="s">
        <v>5</v>
      </c>
      <c r="D9" s="20" t="s">
        <v>6</v>
      </c>
      <c r="E9" s="21" t="s">
        <v>7</v>
      </c>
      <c r="F9" s="21" t="s">
        <v>8</v>
      </c>
      <c r="G9" s="21" t="s">
        <v>9</v>
      </c>
      <c r="H9" s="21" t="s">
        <v>10</v>
      </c>
      <c r="I9" s="21" t="s">
        <v>11</v>
      </c>
      <c r="J9" s="21" t="s">
        <v>12</v>
      </c>
      <c r="K9" s="21" t="s">
        <v>13</v>
      </c>
      <c r="L9" s="21" t="s">
        <v>12</v>
      </c>
      <c r="M9" s="21" t="s">
        <v>14</v>
      </c>
      <c r="N9" s="21" t="s">
        <v>15</v>
      </c>
      <c r="O9" s="21" t="s">
        <v>16</v>
      </c>
      <c r="P9" s="21" t="s">
        <v>17</v>
      </c>
      <c r="Q9" s="21" t="s">
        <v>18</v>
      </c>
      <c r="R9" s="21" t="s">
        <v>19</v>
      </c>
      <c r="S9" s="21" t="s">
        <v>20</v>
      </c>
      <c r="T9" s="21" t="s">
        <v>21</v>
      </c>
      <c r="U9" s="21" t="s">
        <v>18</v>
      </c>
      <c r="V9" s="21" t="s">
        <v>22</v>
      </c>
      <c r="W9" s="21" t="s">
        <v>23</v>
      </c>
      <c r="X9" s="21" t="s">
        <v>24</v>
      </c>
      <c r="Y9" s="21" t="s">
        <v>25</v>
      </c>
      <c r="Z9" s="21" t="s">
        <v>26</v>
      </c>
      <c r="AA9" s="21" t="s">
        <v>27</v>
      </c>
      <c r="AB9" s="19" t="s">
        <v>28</v>
      </c>
    </row>
    <row r="10" customFormat="false" ht="30" hidden="false" customHeight="true" outlineLevel="0" collapsed="false">
      <c r="A10" s="22"/>
      <c r="B10" s="23"/>
      <c r="C10" s="24"/>
      <c r="D10" s="24"/>
      <c r="E10" s="24" t="s">
        <v>29</v>
      </c>
      <c r="F10" s="24" t="s">
        <v>30</v>
      </c>
      <c r="G10" s="24" t="s">
        <v>30</v>
      </c>
      <c r="H10" s="24" t="s">
        <v>30</v>
      </c>
      <c r="I10" s="24" t="s">
        <v>30</v>
      </c>
      <c r="J10" s="24" t="s">
        <v>30</v>
      </c>
      <c r="K10" s="24"/>
      <c r="L10" s="24" t="s">
        <v>30</v>
      </c>
      <c r="M10" s="24" t="s">
        <v>30</v>
      </c>
      <c r="N10" s="24" t="s">
        <v>30</v>
      </c>
      <c r="O10" s="24"/>
      <c r="P10" s="24" t="s">
        <v>30</v>
      </c>
      <c r="Q10" s="24"/>
      <c r="R10" s="24"/>
      <c r="S10" s="24"/>
      <c r="T10" s="24"/>
      <c r="U10" s="24"/>
      <c r="V10" s="24" t="s">
        <v>30</v>
      </c>
      <c r="W10" s="24" t="s">
        <v>30</v>
      </c>
      <c r="X10" s="24" t="s">
        <v>30</v>
      </c>
      <c r="Y10" s="24"/>
      <c r="Z10" s="24" t="s">
        <v>30</v>
      </c>
      <c r="AA10" s="24" t="s">
        <v>30</v>
      </c>
      <c r="AB10" s="24"/>
    </row>
    <row r="11" customFormat="false" ht="9.6" hidden="false" customHeight="true" outlineLevel="0" collapsed="false">
      <c r="A11" s="25"/>
      <c r="B11" s="26"/>
      <c r="C11" s="27"/>
      <c r="D11" s="27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customFormat="false" ht="43.8" hidden="false" customHeight="true" outlineLevel="0" collapsed="false">
      <c r="A12" s="29" t="n">
        <v>1</v>
      </c>
      <c r="B12" s="30" t="n">
        <v>351</v>
      </c>
      <c r="C12" s="31" t="s">
        <v>31</v>
      </c>
      <c r="D12" s="31" t="s">
        <v>32</v>
      </c>
      <c r="E12" s="32" t="n">
        <v>22</v>
      </c>
      <c r="F12" s="33" t="n">
        <v>129983</v>
      </c>
      <c r="G12" s="34"/>
      <c r="H12" s="33" t="n">
        <v>19497.45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 t="n">
        <f aca="false">F12+H12</f>
        <v>149480.45</v>
      </c>
      <c r="W12" s="34"/>
      <c r="X12" s="34" t="n">
        <v>40000</v>
      </c>
      <c r="Y12" s="34"/>
      <c r="Z12" s="34" t="n">
        <v>26906.48</v>
      </c>
      <c r="AA12" s="34" t="n">
        <v>7474.02</v>
      </c>
      <c r="AB12" s="34" t="n">
        <f aca="false">V12-W12-X12-Z12-AA12</f>
        <v>75099.95</v>
      </c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</row>
    <row r="13" customFormat="false" ht="66" hidden="false" customHeight="true" outlineLevel="0" collapsed="false">
      <c r="A13" s="29" t="n">
        <v>2</v>
      </c>
      <c r="B13" s="30" t="n">
        <v>440</v>
      </c>
      <c r="C13" s="31" t="s">
        <v>33</v>
      </c>
      <c r="D13" s="31" t="s">
        <v>34</v>
      </c>
      <c r="E13" s="32" t="n">
        <v>22</v>
      </c>
      <c r="F13" s="34" t="n">
        <v>74229</v>
      </c>
      <c r="G13" s="34"/>
      <c r="H13" s="34" t="n">
        <v>11134.35</v>
      </c>
      <c r="I13" s="34" t="n">
        <v>37114.5</v>
      </c>
      <c r="J13" s="34"/>
      <c r="K13" s="34"/>
      <c r="L13" s="34"/>
      <c r="M13" s="34"/>
      <c r="N13" s="34"/>
      <c r="O13" s="34"/>
      <c r="P13" s="34"/>
      <c r="Q13" s="34"/>
      <c r="R13" s="34" t="n">
        <v>22268.7</v>
      </c>
      <c r="S13" s="34" t="n">
        <v>139.78</v>
      </c>
      <c r="T13" s="34"/>
      <c r="U13" s="34"/>
      <c r="V13" s="34" t="n">
        <f aca="false">F13+H13+G13+I13+L13+P13+R13+S13+T13+U13</f>
        <v>144886.33</v>
      </c>
      <c r="W13" s="34" t="n">
        <v>499.2</v>
      </c>
      <c r="X13" s="34" t="n">
        <v>35000</v>
      </c>
      <c r="Y13" s="34"/>
      <c r="Z13" s="34" t="n">
        <v>26079.54</v>
      </c>
      <c r="AA13" s="34" t="n">
        <v>7244.32</v>
      </c>
      <c r="AB13" s="34" t="n">
        <f aca="false">V13-W13-X13-Z13-AA13</f>
        <v>76063.27</v>
      </c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</row>
    <row r="14" customFormat="false" ht="53.4" hidden="false" customHeight="true" outlineLevel="0" collapsed="false">
      <c r="A14" s="29" t="n">
        <v>3</v>
      </c>
      <c r="B14" s="30" t="n">
        <v>385</v>
      </c>
      <c r="C14" s="31" t="s">
        <v>35</v>
      </c>
      <c r="D14" s="31" t="s">
        <v>36</v>
      </c>
      <c r="E14" s="32" t="n">
        <v>19</v>
      </c>
      <c r="F14" s="34" t="n">
        <v>57238.36</v>
      </c>
      <c r="G14" s="34"/>
      <c r="H14" s="34" t="n">
        <v>8585.75</v>
      </c>
      <c r="I14" s="34" t="n">
        <v>28619.18</v>
      </c>
      <c r="J14" s="34"/>
      <c r="K14" s="34"/>
      <c r="L14" s="34"/>
      <c r="M14" s="34"/>
      <c r="N14" s="34"/>
      <c r="O14" s="34"/>
      <c r="P14" s="34"/>
      <c r="Q14" s="34"/>
      <c r="R14" s="34" t="n">
        <v>17171.51</v>
      </c>
      <c r="S14" s="34" t="n">
        <v>120.72</v>
      </c>
      <c r="T14" s="34" t="n">
        <v>54336.95</v>
      </c>
      <c r="U14" s="34" t="n">
        <v>118053.51</v>
      </c>
      <c r="V14" s="34" t="n">
        <f aca="false">F14+H14+I14+J14+G14+L14+M14+K14+P14+R14+S14+T14+U14</f>
        <v>284125.98</v>
      </c>
      <c r="W14" s="34"/>
      <c r="X14" s="34" t="n">
        <v>30000</v>
      </c>
      <c r="Y14" s="34"/>
      <c r="Z14" s="34" t="n">
        <v>51142.68</v>
      </c>
      <c r="AA14" s="34" t="n">
        <v>14206.3</v>
      </c>
      <c r="AB14" s="34" t="n">
        <f aca="false">V14-W14-X14-Z14-AA14</f>
        <v>188777</v>
      </c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</row>
    <row r="15" customFormat="false" ht="55.2" hidden="false" customHeight="true" outlineLevel="0" collapsed="false">
      <c r="A15" s="36" t="n">
        <v>4</v>
      </c>
      <c r="B15" s="37" t="n">
        <v>384</v>
      </c>
      <c r="C15" s="38" t="s">
        <v>37</v>
      </c>
      <c r="D15" s="38" t="s">
        <v>36</v>
      </c>
      <c r="E15" s="39" t="n">
        <v>22</v>
      </c>
      <c r="F15" s="40" t="n">
        <v>66276</v>
      </c>
      <c r="G15" s="40"/>
      <c r="H15" s="40" t="n">
        <v>9941.4</v>
      </c>
      <c r="I15" s="40" t="n">
        <v>7953.12</v>
      </c>
      <c r="J15" s="40"/>
      <c r="K15" s="40"/>
      <c r="L15" s="40"/>
      <c r="M15" s="40"/>
      <c r="N15" s="40"/>
      <c r="O15" s="40"/>
      <c r="P15" s="40"/>
      <c r="Q15" s="40"/>
      <c r="R15" s="40" t="n">
        <v>19882.8</v>
      </c>
      <c r="S15" s="40" t="n">
        <v>139.78</v>
      </c>
      <c r="T15" s="40"/>
      <c r="U15" s="40"/>
      <c r="V15" s="40" t="n">
        <f aca="false">F15+H15+I15+J15+G15+L15+M15+K15+P15+R15+T15+S15</f>
        <v>104193.1</v>
      </c>
      <c r="W15" s="40"/>
      <c r="X15" s="40" t="n">
        <v>25000</v>
      </c>
      <c r="Y15" s="40"/>
      <c r="Z15" s="40" t="n">
        <v>18754.76</v>
      </c>
      <c r="AA15" s="40" t="n">
        <v>5209.66</v>
      </c>
      <c r="AB15" s="34" t="n">
        <f aca="false">V15-W15-X15-Z15-AA15</f>
        <v>55228.68</v>
      </c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</row>
    <row r="16" customFormat="false" ht="55.2" hidden="false" customHeight="true" outlineLevel="0" collapsed="false">
      <c r="A16" s="41" t="n">
        <v>5</v>
      </c>
      <c r="B16" s="42" t="n">
        <v>451</v>
      </c>
      <c r="C16" s="31" t="s">
        <v>38</v>
      </c>
      <c r="D16" s="31" t="s">
        <v>36</v>
      </c>
      <c r="E16" s="43" t="n">
        <v>22</v>
      </c>
      <c r="F16" s="44" t="n">
        <v>66276</v>
      </c>
      <c r="G16" s="44"/>
      <c r="H16" s="44" t="n">
        <v>9941.4</v>
      </c>
      <c r="I16" s="44" t="n">
        <v>13917.96</v>
      </c>
      <c r="J16" s="44"/>
      <c r="K16" s="44"/>
      <c r="L16" s="44"/>
      <c r="M16" s="44"/>
      <c r="N16" s="44"/>
      <c r="O16" s="44"/>
      <c r="P16" s="44"/>
      <c r="Q16" s="44"/>
      <c r="R16" s="34" t="n">
        <v>19882.8</v>
      </c>
      <c r="S16" s="34" t="n">
        <v>139.78</v>
      </c>
      <c r="T16" s="34"/>
      <c r="U16" s="34"/>
      <c r="V16" s="34" t="n">
        <f aca="false">F16+H16+I16+J16+G16+L16+M16+K16+Q16+R16+S16</f>
        <v>110157.94</v>
      </c>
      <c r="W16" s="44"/>
      <c r="X16" s="44" t="n">
        <v>30000</v>
      </c>
      <c r="Y16" s="44"/>
      <c r="Z16" s="44" t="n">
        <v>19828.43</v>
      </c>
      <c r="AA16" s="44" t="n">
        <v>5507.9</v>
      </c>
      <c r="AB16" s="34" t="n">
        <f aca="false">V16-W16-X16-Z16-AA16</f>
        <v>54821.61</v>
      </c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</row>
    <row r="17" customFormat="false" ht="55.2" hidden="false" customHeight="true" outlineLevel="0" collapsed="false">
      <c r="A17" s="45" t="n">
        <v>6</v>
      </c>
      <c r="B17" s="46" t="n">
        <v>445</v>
      </c>
      <c r="C17" s="38" t="s">
        <v>39</v>
      </c>
      <c r="D17" s="38" t="s">
        <v>36</v>
      </c>
      <c r="E17" s="39" t="n">
        <v>22</v>
      </c>
      <c r="F17" s="40" t="n">
        <v>66276</v>
      </c>
      <c r="G17" s="40"/>
      <c r="H17" s="40" t="n">
        <v>9941.4</v>
      </c>
      <c r="I17" s="40" t="n">
        <v>33138</v>
      </c>
      <c r="J17" s="40"/>
      <c r="K17" s="40"/>
      <c r="L17" s="40"/>
      <c r="M17" s="40"/>
      <c r="N17" s="40"/>
      <c r="O17" s="40"/>
      <c r="P17" s="40"/>
      <c r="Q17" s="40"/>
      <c r="R17" s="40" t="n">
        <v>19882.8</v>
      </c>
      <c r="S17" s="40" t="n">
        <v>139.78</v>
      </c>
      <c r="T17" s="40"/>
      <c r="U17" s="40"/>
      <c r="V17" s="40" t="n">
        <f aca="false">F17+H17+I17+J17+G17+L17+M17+K17+R17+T17+S17</f>
        <v>129377.98</v>
      </c>
      <c r="W17" s="40"/>
      <c r="X17" s="40" t="n">
        <v>30000</v>
      </c>
      <c r="Y17" s="40"/>
      <c r="Z17" s="40" t="n">
        <v>23288.04</v>
      </c>
      <c r="AA17" s="40" t="n">
        <v>6468.9</v>
      </c>
      <c r="AB17" s="40" t="n">
        <f aca="false">V17-W17-X17-Z17-AA17</f>
        <v>69621.04</v>
      </c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</row>
    <row r="18" customFormat="false" ht="18.6" hidden="false" customHeight="true" outlineLevel="0" collapsed="false">
      <c r="A18" s="47"/>
      <c r="B18" s="48"/>
      <c r="C18" s="49" t="s">
        <v>40</v>
      </c>
      <c r="D18" s="49"/>
      <c r="E18" s="50"/>
      <c r="F18" s="51" t="n">
        <f aca="false">F13+F14+F15+F16+F17+F12</f>
        <v>460278.36</v>
      </c>
      <c r="G18" s="52" t="n">
        <f aca="false">G12+G13+G14+G15+G16+G17</f>
        <v>0</v>
      </c>
      <c r="H18" s="52" t="n">
        <f aca="false">H13+H14+H15+H16+H17+H12</f>
        <v>69041.75</v>
      </c>
      <c r="I18" s="52" t="n">
        <f aca="false">I12+I13+I14+I15+I16+I17</f>
        <v>120742.76</v>
      </c>
      <c r="J18" s="52" t="e">
        <f aca="false">#REF!+J14+J15+J16</f>
        <v>#REF!</v>
      </c>
      <c r="K18" s="52" t="e">
        <f aca="false">K12+#REF!+K14+K15+K16</f>
        <v>#REF!</v>
      </c>
      <c r="L18" s="52" t="n">
        <f aca="false">L13+L15+L16+L14+L17</f>
        <v>0</v>
      </c>
      <c r="M18" s="52" t="n">
        <f aca="false">M15</f>
        <v>0</v>
      </c>
      <c r="N18" s="52"/>
      <c r="O18" s="52"/>
      <c r="P18" s="52" t="n">
        <f aca="false">P12+P13+P14+P15+P16+P17</f>
        <v>0</v>
      </c>
      <c r="Q18" s="52" t="n">
        <f aca="false">Q16</f>
        <v>0</v>
      </c>
      <c r="R18" s="52" t="n">
        <f aca="false">R12+R13+R14+R15+R16+R17</f>
        <v>99088.61</v>
      </c>
      <c r="S18" s="52" t="n">
        <f aca="false">S13+S14+S15+S16+S17</f>
        <v>679.84</v>
      </c>
      <c r="T18" s="52" t="n">
        <f aca="false">T12+T13+T14+T15+T16+T17</f>
        <v>54336.95</v>
      </c>
      <c r="U18" s="52" t="n">
        <f aca="false">U13+U14</f>
        <v>118053.51</v>
      </c>
      <c r="V18" s="52" t="n">
        <f aca="false">V12+V13+V14+V15+V16+V17</f>
        <v>922221.78</v>
      </c>
      <c r="W18" s="52" t="n">
        <f aca="false">W12+W13+W14+W15+W16+W17</f>
        <v>499.2</v>
      </c>
      <c r="X18" s="52" t="n">
        <f aca="false">X12+X13+X14+X15+X16+X17</f>
        <v>190000</v>
      </c>
      <c r="Y18" s="52"/>
      <c r="Z18" s="52" t="n">
        <f aca="false">Z12+Z13+Z14+Z15+Z16+Z17</f>
        <v>165999.93</v>
      </c>
      <c r="AA18" s="52" t="n">
        <f aca="false">AA12+AA13+AA14+AA15+AA16+AA17</f>
        <v>46111.1</v>
      </c>
      <c r="AB18" s="52" t="n">
        <f aca="false">AB12+AB13+AB14+AB15+AB16+AB17</f>
        <v>519611.55</v>
      </c>
    </row>
  </sheetData>
  <mergeCells count="4">
    <mergeCell ref="A3:C3"/>
    <mergeCell ref="C4:AB4"/>
    <mergeCell ref="C6:AB6"/>
    <mergeCell ref="C18:D18"/>
  </mergeCells>
  <printOptions headings="false" gridLines="false" gridLinesSet="true" horizontalCentered="false" verticalCentered="false"/>
  <pageMargins left="0" right="0" top="0.511805555555556" bottom="0" header="0.511805555555556" footer="0.511811023622047"/>
  <pageSetup paperSize="9" scale="77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LibreOffice/25.2.4.3$Linux_X86_64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2003-05-15T10:58:21Z</dcterms:created>
  <dc:creator>User</dc:creator>
  <dc:description/>
  <dc:language>en-US</dc:language>
  <cp:lastModifiedBy>User</cp:lastModifiedBy>
  <cp:lastPrinted>2026-09-02T13:04:30Z</cp:lastPrinted>
  <dcterms:modified xsi:type="dcterms:W3CDTF">2026-10-01T07:21:29Z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