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ересень" sheetId="1" r:id="rId4"/>
  </sheets>
  <definedNames>
    <definedName name="_xlnm.Print_Area" localSheetId="0">'вересень'!$A$1:$W$16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<sst xmlns="http://schemas.openxmlformats.org/spreadsheetml/2006/main" uniqueCount="36">
  <si>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           Департамент з питань цивільного захисту,ОР та ВзПО ОДА</t>
  </si>
  <si>
    <t>ВИТЯГ З РОЗРАХУНКОВО-ПЛАТІЖНОЇ ВІДОМОСТІ</t>
  </si>
  <si>
    <t xml:space="preserve">       за вересень 2025 рік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</si>
  <si>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</si>
  <si>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</si>
  <si>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</si>
  <si>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</si>
  <si>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</si>
  <si>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</si>
  <si>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</si>
  <si>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 xml:space="preserve">Вислуга років </t>
  </si>
  <si>
    <t>таєм -ність</t>
  </si>
  <si>
    <t xml:space="preserve">Премія </t>
  </si>
  <si>
    <t>ГД</t>
  </si>
  <si>
    <t xml:space="preserve">відпускні  </t>
  </si>
  <si>
    <t>лікарн</t>
  </si>
  <si>
    <t>Індексація</t>
  </si>
  <si>
    <t>РАЗОМ нараховано</t>
  </si>
  <si>
    <t>аванс</t>
  </si>
  <si>
    <t>Аліменти</t>
  </si>
  <si>
    <t>ПДФО</t>
  </si>
  <si>
    <t>Військовий збір</t>
  </si>
  <si>
    <t>Проф.  Внески</t>
  </si>
  <si>
    <t>РАЗОМ утримано</t>
  </si>
  <si>
    <t>СУМА ДО ВИДАЧІ</t>
  </si>
  <si>
    <t>дні</t>
  </si>
  <si>
    <t>Сума</t>
  </si>
  <si>
    <t>сума</t>
  </si>
  <si>
    <t>серпень</t>
  </si>
  <si>
    <t>Шкрібляк Дмитро Іванович</t>
  </si>
  <si>
    <t>директор департаменту</t>
  </si>
  <si>
    <t>Семків               Віталій Петрович</t>
  </si>
  <si>
    <t>заступ.директора департ - начальник управління ЦЗ</t>
  </si>
  <si>
    <t>Рибчук   Віктор Вікторович</t>
  </si>
  <si>
    <t>заступ.директора департ - начальник управління ОР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</si>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</sst>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9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center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center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0" numFmtId="0" fillId="0" borderId="18" applyFont="0" applyNumberFormat="0" applyFill="0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16"/>
  <sheetViews>
    <sheetView tabSelected="1" workbookViewId="0" view="pageBreakPreview" showGridLines="true" showRowColHeaders="1">
      <selection activeCell="V5" sqref="V5"/>
    </sheetView>
  </sheetViews>
  <sheetFormatPr customHeight="true" defaultRowHeight="13.2" outlineLevelRow="0" outlineLevelCol="0"/>
  <cols>
    <col min="1" max="1" width="4.109375" customWidth="true" style="0"/>
    <col min="2" max="2" width="4.109375" customWidth="true" style="0"/>
    <col min="3" max="3" width="12.5546875" customWidth="true" style="0"/>
    <col min="4" max="4" width="12.88671875" customWidth="true" style="0"/>
    <col min="5" max="5" width="5.6640625" customWidth="true" style="0"/>
    <col min="6" max="6" width="9.109375" customWidth="true" style="0"/>
    <col min="7" max="7" width="7.5546875" customWidth="true" style="0"/>
    <col min="8" max="8" width="9" customWidth="true" style="0"/>
    <col min="9" max="9" width="9" customWidth="true" style="0"/>
    <col min="10" max="10" width="9" customWidth="true" style="0"/>
    <col min="11" max="11" width="9" customWidth="true" style="0"/>
    <col min="12" max="12" width="9.77734375" customWidth="true" style="0"/>
    <col min="13" max="13" width="4.33203125" customWidth="true" style="0"/>
    <col min="14" max="14" width="4.77734375" customWidth="true" style="0"/>
    <col min="15" max="15" width="7.44140625" customWidth="true" style="0"/>
    <col min="16" max="16" width="9.5546875" customWidth="true" style="0"/>
    <col min="17" max="17" width="9.5546875" customWidth="true" style="0"/>
    <col min="18" max="18" width="9.5546875" customWidth="true" style="0"/>
    <col min="19" max="19" width="9" customWidth="true" style="0"/>
    <col min="20" max="20" width="9" customWidth="true" style="0"/>
    <col min="21" max="21" width="9" customWidth="true" style="0"/>
    <col min="22" max="22" width="9.5546875" customWidth="true" style="0"/>
    <col min="23" max="23" width="9.5546875" customWidth="true" style="0"/>
  </cols>
  <sheetData>
    <row r="1" spans="1:23" customHeight="1" ht="17.4">
      <c r="A1" s="3"/>
      <c r="B1" s="3"/>
      <c r="C1" s="4">
        <v>1</v>
      </c>
      <c r="D1" s="4"/>
      <c r="E1" s="5"/>
      <c r="F1" s="5"/>
      <c r="G1" s="5"/>
    </row>
    <row r="2" spans="1:23" customHeight="1" ht="16.2">
      <c r="A2" s="30" t="s">
        <v>0</v>
      </c>
      <c r="B2" s="30"/>
      <c r="C2" s="31"/>
      <c r="D2" s="31"/>
      <c r="E2" s="25"/>
      <c r="F2" s="25"/>
      <c r="G2" s="25"/>
      <c r="H2" s="23"/>
    </row>
    <row r="3" spans="1:23" customHeight="1" ht="13.2">
      <c r="A3" s="38">
        <v>45727968</v>
      </c>
      <c r="B3" s="38"/>
      <c r="C3" s="38"/>
      <c r="D3" s="7"/>
      <c r="E3" s="2"/>
      <c r="F3" s="2"/>
      <c r="G3" s="2"/>
    </row>
    <row r="4" spans="1:23" customHeight="1" ht="15.6">
      <c r="A4" s="24"/>
      <c r="B4" s="24"/>
      <c r="C4" s="24"/>
      <c r="D4" s="7"/>
      <c r="E4" s="2"/>
      <c r="F4" s="2"/>
      <c r="G4" s="2"/>
      <c r="I4" s="26" t="s">
        <v>1</v>
      </c>
      <c r="J4" s="26"/>
      <c r="K4" s="26"/>
    </row>
    <row r="5" spans="1:23" customHeight="1" ht="15.6">
      <c r="A5" s="24"/>
      <c r="B5" s="24"/>
      <c r="C5" s="24"/>
      <c r="D5" s="7"/>
      <c r="E5" s="2"/>
      <c r="F5" s="2"/>
      <c r="G5" s="2"/>
      <c r="I5" s="26"/>
      <c r="J5" s="26"/>
      <c r="K5" s="26"/>
    </row>
    <row r="6" spans="1:23" customHeight="1" ht="15.6">
      <c r="A6" s="24"/>
      <c r="B6" s="24"/>
      <c r="C6" s="24"/>
      <c r="D6" s="7"/>
      <c r="E6" s="2"/>
      <c r="F6" s="2"/>
      <c r="G6" s="2"/>
      <c r="J6" s="32" t="s">
        <v>2</v>
      </c>
      <c r="K6" s="32"/>
    </row>
    <row r="7" spans="1:23" customHeight="1" ht="13.2">
      <c r="A7" s="24"/>
      <c r="B7" s="24"/>
      <c r="C7" s="24"/>
      <c r="D7" s="7"/>
      <c r="E7" s="2"/>
      <c r="F7" s="2"/>
      <c r="G7" s="2"/>
    </row>
    <row r="8" spans="1:23" customHeight="1" ht="13.8">
      <c r="A8" s="6"/>
      <c r="B8" s="6"/>
      <c r="C8" s="1"/>
      <c r="D8" s="1"/>
      <c r="E8" s="1"/>
      <c r="F8" s="1"/>
      <c r="G8" s="1"/>
    </row>
    <row r="9" spans="1:23" customHeight="1" ht="93.6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14</v>
      </c>
      <c r="M9" s="10"/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9" t="s">
        <v>24</v>
      </c>
    </row>
    <row r="10" spans="1:23" customHeight="1" ht="36">
      <c r="A10" s="13"/>
      <c r="B10" s="15"/>
      <c r="C10" s="14"/>
      <c r="D10" s="14"/>
      <c r="E10" s="14" t="s">
        <v>25</v>
      </c>
      <c r="F10" s="14" t="s">
        <v>26</v>
      </c>
      <c r="G10" s="14" t="s">
        <v>27</v>
      </c>
      <c r="H10" s="14" t="s">
        <v>26</v>
      </c>
      <c r="I10" s="14" t="s">
        <v>26</v>
      </c>
      <c r="J10" s="14" t="s">
        <v>26</v>
      </c>
      <c r="K10" s="14" t="s">
        <v>26</v>
      </c>
      <c r="L10" s="14" t="s">
        <v>26</v>
      </c>
      <c r="M10" s="14" t="s">
        <v>26</v>
      </c>
      <c r="N10" s="14" t="s">
        <v>26</v>
      </c>
      <c r="O10" s="14" t="s">
        <v>26</v>
      </c>
      <c r="P10" s="14" t="s">
        <v>26</v>
      </c>
      <c r="Q10" s="14" t="s">
        <v>26</v>
      </c>
      <c r="R10" s="14"/>
      <c r="S10" s="14" t="s">
        <v>26</v>
      </c>
      <c r="T10" s="14" t="s">
        <v>26</v>
      </c>
      <c r="U10" s="14" t="s">
        <v>26</v>
      </c>
      <c r="V10" s="14" t="s">
        <v>26</v>
      </c>
      <c r="W10" s="14" t="s">
        <v>26</v>
      </c>
    </row>
    <row r="11" spans="1:23" customHeight="1" ht="13.8">
      <c r="A11" s="16"/>
      <c r="B11" s="21"/>
      <c r="C11" s="17" t="s">
        <v>28</v>
      </c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customHeight="1" ht="41.25">
      <c r="A12" s="19">
        <v>1</v>
      </c>
      <c r="B12" s="22">
        <v>1</v>
      </c>
      <c r="C12" s="20" t="s">
        <v>29</v>
      </c>
      <c r="D12" s="20" t="s">
        <v>30</v>
      </c>
      <c r="E12" s="34">
        <v>12</v>
      </c>
      <c r="F12" s="35">
        <v>21143.46</v>
      </c>
      <c r="G12" s="35">
        <v>272.73</v>
      </c>
      <c r="H12" s="35">
        <f>ROUND((F12*0.08),2)</f>
        <v>1691.48</v>
      </c>
      <c r="I12" s="35">
        <f>ROUND((F12*0.15),2)</f>
        <v>3171.52</v>
      </c>
      <c r="J12" s="35">
        <f>ROUND((F12*0.3),2)</f>
        <v>6343.04</v>
      </c>
      <c r="K12" s="35"/>
      <c r="L12" s="35">
        <v>26811.54</v>
      </c>
      <c r="M12" s="35"/>
      <c r="N12" s="35"/>
      <c r="O12" s="35">
        <v>72.67</v>
      </c>
      <c r="P12" s="35">
        <f>SUM(F12:O12)</f>
        <v>59506.44</v>
      </c>
      <c r="Q12" s="36">
        <v>30640</v>
      </c>
      <c r="R12" s="36"/>
      <c r="S12" s="35">
        <f>P12*0.18</f>
        <v>10711.1592</v>
      </c>
      <c r="T12" s="35">
        <f>P12*0.05</f>
        <v>2975.322</v>
      </c>
      <c r="U12" s="35">
        <v>0.0</v>
      </c>
      <c r="V12" s="35">
        <f>Q12+S12+T12+U12</f>
        <v>44326.4812</v>
      </c>
      <c r="W12" s="35">
        <f>P12-V12</f>
        <v>15179.9588</v>
      </c>
    </row>
    <row r="13" spans="1:23" customHeight="1" ht="70.2">
      <c r="A13" s="19">
        <v>2</v>
      </c>
      <c r="B13" s="22">
        <v>4</v>
      </c>
      <c r="C13" s="20" t="s">
        <v>31</v>
      </c>
      <c r="D13" s="20" t="s">
        <v>32</v>
      </c>
      <c r="E13" s="34">
        <v>20</v>
      </c>
      <c r="F13" s="35">
        <v>24550</v>
      </c>
      <c r="G13" s="35">
        <v>545.45</v>
      </c>
      <c r="H13" s="35">
        <f>F13*0.3</f>
        <v>7365</v>
      </c>
      <c r="I13" s="35">
        <f>F13*0.15</f>
        <v>3682.5</v>
      </c>
      <c r="J13" s="35">
        <f>F13*0.2</f>
        <v>4910</v>
      </c>
      <c r="K13" s="35"/>
      <c r="L13" s="35">
        <v>14042</v>
      </c>
      <c r="M13" s="35"/>
      <c r="N13" s="35"/>
      <c r="O13" s="35">
        <v>121.12</v>
      </c>
      <c r="P13" s="35">
        <f>SUM(F13:O13)</f>
        <v>55216.07</v>
      </c>
      <c r="Q13" s="35">
        <v>15000</v>
      </c>
      <c r="R13" s="35"/>
      <c r="S13" s="35">
        <f>P13*0.18</f>
        <v>9938.8926</v>
      </c>
      <c r="T13" s="35">
        <f>P13*0.05</f>
        <v>2760.8035</v>
      </c>
      <c r="U13" s="35">
        <f>(P13-N13)*0.01</f>
        <v>552.1607</v>
      </c>
      <c r="V13" s="35">
        <f>Q13+S13+T13+U13</f>
        <v>28251.8568</v>
      </c>
      <c r="W13" s="35">
        <f>P13-V13</f>
        <v>26964.2132</v>
      </c>
    </row>
    <row r="14" spans="1:23" customHeight="1" ht="73.2">
      <c r="A14" s="19">
        <v>3</v>
      </c>
      <c r="B14" s="22">
        <v>12</v>
      </c>
      <c r="C14" s="20" t="s">
        <v>33</v>
      </c>
      <c r="D14" s="20" t="s">
        <v>34</v>
      </c>
      <c r="E14" s="34">
        <v>22</v>
      </c>
      <c r="F14" s="35">
        <v>27005</v>
      </c>
      <c r="G14" s="35">
        <v>600</v>
      </c>
      <c r="H14" s="35">
        <f>F14*0.3</f>
        <v>8101.5</v>
      </c>
      <c r="I14" s="35">
        <v>0.0</v>
      </c>
      <c r="J14" s="35">
        <f>F14*0.2</f>
        <v>5401</v>
      </c>
      <c r="K14" s="35"/>
      <c r="L14" s="35"/>
      <c r="M14" s="35"/>
      <c r="N14" s="35"/>
      <c r="O14" s="35">
        <v>133.23</v>
      </c>
      <c r="P14" s="35">
        <f>SUM(F14:O14)</f>
        <v>41240.73</v>
      </c>
      <c r="Q14" s="35">
        <v>10000</v>
      </c>
      <c r="R14" s="35">
        <v>7938.84</v>
      </c>
      <c r="S14" s="35">
        <f>P14*0.18</f>
        <v>7423.3314</v>
      </c>
      <c r="T14" s="35">
        <f>P14*0.05</f>
        <v>2062.0365</v>
      </c>
      <c r="U14" s="35">
        <v>0.0</v>
      </c>
      <c r="V14" s="35">
        <f>Q14+S14+T14+U14+R14</f>
        <v>27424.2079</v>
      </c>
      <c r="W14" s="35">
        <f>P14-V14</f>
        <v>13816.5221</v>
      </c>
    </row>
    <row r="15" spans="1:23" customHeight="1" ht="13.8">
      <c r="A15" s="27"/>
      <c r="B15" s="28"/>
      <c r="C15" s="39" t="s">
        <v>35</v>
      </c>
      <c r="D15" s="40"/>
      <c r="E15" s="29"/>
      <c r="F15" s="33">
        <f>SUM(F12:F14)</f>
        <v>72698.46</v>
      </c>
      <c r="G15" s="33">
        <f>SUM(G12:G14)</f>
        <v>1418.18</v>
      </c>
      <c r="H15" s="33">
        <f>SUM(H12:H14)</f>
        <v>17157.98</v>
      </c>
      <c r="I15" s="33">
        <f>SUM(I12:I14)</f>
        <v>6854.02</v>
      </c>
      <c r="J15" s="33">
        <f>SUM(J12:J14)</f>
        <v>16654.04</v>
      </c>
      <c r="K15" s="33">
        <f>SUM(K12:K14)</f>
        <v>0</v>
      </c>
      <c r="L15" s="33">
        <f>SUM(L12:L14)</f>
        <v>40853.54</v>
      </c>
      <c r="M15" s="33">
        <f>SUM(M12:M14)</f>
        <v>0</v>
      </c>
      <c r="N15" s="33">
        <f>SUM(N12:N14)</f>
        <v>0</v>
      </c>
      <c r="O15" s="33">
        <f>SUM(O12:O14)</f>
        <v>327.02</v>
      </c>
      <c r="P15" s="33">
        <f>SUM(P12:P14)</f>
        <v>155963.24</v>
      </c>
      <c r="Q15" s="33">
        <f>SUM(Q12:Q14)</f>
        <v>55640</v>
      </c>
      <c r="R15" s="33">
        <f>SUM(R12:R14)</f>
        <v>7938.84</v>
      </c>
      <c r="S15" s="33">
        <f>SUM(S12:S14)</f>
        <v>28073.3832</v>
      </c>
      <c r="T15" s="33">
        <f>SUM(T12:T14)</f>
        <v>7798.162</v>
      </c>
      <c r="U15" s="33">
        <f>SUM(U12:U14)</f>
        <v>552.1607</v>
      </c>
      <c r="V15" s="33">
        <f>SUM(V12:V14)</f>
        <v>100002.5459</v>
      </c>
      <c r="W15" s="33">
        <f>SUM(W12:W14)</f>
        <v>55960.6941</v>
      </c>
    </row>
    <row r="16" spans="1:23" customHeight="1" ht="11.4">
      <c r="D16" s="41"/>
      <c r="E16" s="41"/>
      <c r="F16" s="41"/>
      <c r="G16" s="41"/>
      <c r="H16" s="37"/>
      <c r="I16" s="37"/>
      <c r="J16" s="3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5:D15"/>
    <mergeCell ref="D16:G16"/>
  </mergeCells>
  <printOptions gridLines="false" gridLinesSet="true"/>
  <pageMargins left="0.31496062992126" right="0.31496062992126" top="0.74803149606299" bottom="0.74803149606299" header="0.31496062992126" footer="0.31496062992126"/>
  <pageSetup paperSize="9" orientation="landscape" scale="72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вересень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</cp:lastModifiedBy>
  <dcterms:created xsi:type="dcterms:W3CDTF">2003-05-15T13:58:21+03:00</dcterms:created>
  <dcterms:modified xsi:type="dcterms:W3CDTF">2025-10-02T09:46:46+03:00</dcterms:modified>
  <dc:title>Untitled Spreadsheet</dc:title>
  <dc:description/>
  <dc:subject/>
  <cp:keywords/>
  <cp:category/>
</cp:coreProperties>
</file>