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вересень 2024" sheetId="1" state="visible" r:id="rId2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<sst xmlns="http://schemas.openxmlformats.org/spreadsheetml/2006/main" count="49" uniqueCount="34">
  <si>
    <t xml:space="preserve">           Управління з питань цивільного захисту обласної державної адміністрації </t>
  </si>
  <si>
    <t xml:space="preserve">ВИТЯГ З РОЗРАХУНКОВО-ПЛАТІЖНОЇ ВІДОМОСТІ</t>
  </si>
  <si>
    <t xml:space="preserve">       за вересень 2024 рік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</si>
  <si>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</si>
  <si>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</si>
  <si>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</si>
  <si>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</si>
  <si>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</si>
  <si>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</si>
  <si>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</si>
  <si>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</si>
  <si>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МДО на СПП</t>
  </si>
  <si>
    <t xml:space="preserve">таєм -ність</t>
  </si>
  <si>
    <t xml:space="preserve">Премія </t>
  </si>
  <si>
    <t xml:space="preserve">ГД</t>
  </si>
  <si>
    <t xml:space="preserve">відпускн</t>
  </si>
  <si>
    <t xml:space="preserve">лікарн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</si>
  <si>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</si>
  <si>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</si>
  <si>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</si>
  <si>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</si>
  <si>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</si>
  <si>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  Внески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</si>
  <si>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</si>
  <si>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</si>
  <si>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</si>
  <si>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</si>
  <si>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сума</t>
  </si>
  <si>
    <t xml:space="preserve">вересень</t>
  </si>
  <si>
    <t xml:space="preserve">Стебницький Володимир Миронович</t>
  </si>
  <si>
    <t xml:space="preserve">начальник управління</t>
  </si>
  <si>
    <t xml:space="preserve">Семків               Віталій Петрович</t>
  </si>
  <si>
    <t xml:space="preserve">заступник начальника управління - начальник відділу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</si>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</sst>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S4" activeCellId="0" sqref="S4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4.43"/>
    <col collapsed="false" customWidth="true" hidden="false" outlineLevel="0" max="6" min="6" style="0" width="8.65"/>
    <col collapsed="false" customWidth="true" hidden="false" outlineLevel="0" max="7" min="7" style="0" width="7.65"/>
    <col collapsed="false" customWidth="true" hidden="false" outlineLevel="0" max="8" min="8" style="0" width="8.98"/>
    <col collapsed="false" customWidth="true" hidden="false" outlineLevel="0" max="9" min="9" style="0" width="4.76"/>
    <col collapsed="false" customWidth="true" hidden="false" outlineLevel="0" max="10" min="10" style="0" width="7.98"/>
    <col collapsed="false" customWidth="true" hidden="false" outlineLevel="0" max="11" min="11" style="0" width="8.98"/>
    <col collapsed="false" customWidth="true" hidden="false" outlineLevel="0" max="12" min="12" style="0" width="6.2"/>
    <col collapsed="false" customWidth="true" hidden="false" outlineLevel="0" max="14" min="13" style="0" width="8.98"/>
    <col collapsed="false" customWidth="true" hidden="false" outlineLevel="0" max="15" min="15" style="0" width="6.98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93.6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36" hidden="false" customHeight="tru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21</v>
      </c>
      <c r="F12" s="32" t="n">
        <v>36179</v>
      </c>
      <c r="G12" s="32" t="n">
        <v>800</v>
      </c>
      <c r="H12" s="32" t="n">
        <f aca="false">F12*0.3</f>
        <v>10853.7</v>
      </c>
      <c r="I12" s="32"/>
      <c r="J12" s="32" t="n">
        <f aca="false">F12*0.15</f>
        <v>5426.85</v>
      </c>
      <c r="K12" s="32" t="n">
        <f aca="false">F12*0.3</f>
        <v>10853.7</v>
      </c>
      <c r="L12" s="32"/>
      <c r="M12" s="32"/>
      <c r="N12" s="32"/>
      <c r="O12" s="32" t="n">
        <v>115.06</v>
      </c>
      <c r="P12" s="32" t="n">
        <f aca="false">SUM(F12:O12)</f>
        <v>64228.31</v>
      </c>
      <c r="Q12" s="33" t="n">
        <v>15000</v>
      </c>
      <c r="R12" s="32" t="n">
        <f aca="false">P12*0.18</f>
        <v>11561.0958</v>
      </c>
      <c r="S12" s="32" t="n">
        <f aca="false">P12*0.015</f>
        <v>963.42465</v>
      </c>
      <c r="T12" s="32" t="n">
        <f aca="false">(P12-N12)*0.01</f>
        <v>642.2831</v>
      </c>
      <c r="U12" s="32" t="n">
        <f aca="false">Q12+R12+S12+T12</f>
        <v>28166.80355</v>
      </c>
      <c r="V12" s="32" t="n">
        <f aca="false">P12-U12</f>
        <v>36061.50645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13</v>
      </c>
      <c r="F13" s="32" t="n">
        <v>18389.43</v>
      </c>
      <c r="G13" s="32" t="n">
        <v>309.52</v>
      </c>
      <c r="H13" s="32" t="n">
        <f aca="false">F13*0.3</f>
        <v>5516.829</v>
      </c>
      <c r="I13" s="32" t="n">
        <v>0</v>
      </c>
      <c r="J13" s="32" t="n">
        <f aca="false">F13*0.15</f>
        <v>2758.4145</v>
      </c>
      <c r="K13" s="32" t="n">
        <f aca="false">F13*0.3</f>
        <v>5516.829</v>
      </c>
      <c r="L13" s="32"/>
      <c r="M13" s="32" t="n">
        <v>13494.47</v>
      </c>
      <c r="N13" s="32" t="n">
        <v>12790.62</v>
      </c>
      <c r="O13" s="32" t="n">
        <v>71.23</v>
      </c>
      <c r="P13" s="32" t="n">
        <f aca="false">SUM(F13:O13)</f>
        <v>58847.3425</v>
      </c>
      <c r="Q13" s="32" t="n">
        <v>10000</v>
      </c>
      <c r="R13" s="32" t="n">
        <f aca="false">P13*0.18</f>
        <v>10592.52165</v>
      </c>
      <c r="S13" s="32" t="n">
        <f aca="false">P13*0.015</f>
        <v>882.7101375</v>
      </c>
      <c r="T13" s="32" t="n">
        <f aca="false">(P13-N13)*0.01</f>
        <v>460.567225</v>
      </c>
      <c r="U13" s="32" t="n">
        <f aca="false">Q13+R13+S13+T13</f>
        <v>21935.7990125</v>
      </c>
      <c r="V13" s="32" t="n">
        <f aca="false">P13-U13</f>
        <v>36911.5434875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54568.43</v>
      </c>
      <c r="G14" s="38" t="n">
        <f aca="false">SUM(G12:G13)</f>
        <v>1109.52</v>
      </c>
      <c r="H14" s="38" t="n">
        <f aca="false">SUM(H12:H13)</f>
        <v>16370.529</v>
      </c>
      <c r="I14" s="38" t="n">
        <f aca="false">SUM(I12:I13)</f>
        <v>0</v>
      </c>
      <c r="J14" s="38" t="n">
        <f aca="false">SUM(J12:J13)</f>
        <v>8185.2645</v>
      </c>
      <c r="K14" s="38" t="n">
        <f aca="false">SUM(K12:K13)</f>
        <v>16370.529</v>
      </c>
      <c r="L14" s="38" t="n">
        <f aca="false">SUM(L12:L13)</f>
        <v>0</v>
      </c>
      <c r="M14" s="38" t="n">
        <f aca="false">SUM(M12:M13)</f>
        <v>13494.47</v>
      </c>
      <c r="N14" s="38" t="n">
        <f aca="false">SUM(N12:N13)</f>
        <v>12790.62</v>
      </c>
      <c r="O14" s="38" t="n">
        <f aca="false">SUM(O12:O13)</f>
        <v>186.29</v>
      </c>
      <c r="P14" s="38" t="n">
        <f aca="false">SUM(P12:P13)</f>
        <v>123075.6525</v>
      </c>
      <c r="Q14" s="38" t="n">
        <f aca="false">SUM(Q12:Q13)</f>
        <v>25000</v>
      </c>
      <c r="R14" s="38" t="n">
        <f aca="false">SUM(R12:R13)</f>
        <v>22153.61745</v>
      </c>
      <c r="S14" s="38" t="n">
        <f aca="false">SUM(S12:S13)</f>
        <v>1846.1347875</v>
      </c>
      <c r="T14" s="38" t="n">
        <f aca="false">SUM(T12:T13)</f>
        <v>1102.850325</v>
      </c>
      <c r="U14" s="38" t="n">
        <f aca="false">SUM(U12:U13)</f>
        <v>50102.6025625</v>
      </c>
      <c r="V14" s="38" t="n">
        <f aca="false">SUM(V12:V13)</f>
        <v>72973.0499375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Анна</cp:lastModifiedBy>
  <cp:lastPrinted>2024-08-01T11:22:44Z</cp:lastPrinted>
  <dcterms:modified xsi:type="dcterms:W3CDTF">2024-10-01T13:04:51Z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