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опад 2024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<sst xmlns="http://schemas.openxmlformats.org/spreadsheetml/2006/main" count="49" uniqueCount="34">
  <si>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</si>
  <si>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</si>
  <si>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листопад 2024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</si>
  <si>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</si>
  <si>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</si>
  <si>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</si>
  <si>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</si>
  <si>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</si>
  <si>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</si>
  <si>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</si>
  <si>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</si>
  <si>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МДО на СПП</t>
  </si>
  <si>
    <t xml:space="preserve">таєм -ність</t>
  </si>
  <si>
    <t xml:space="preserve">Премія </t>
  </si>
  <si>
    <t xml:space="preserve">ГД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</si>
  <si>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</si>
  <si>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</si>
  <si>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</si>
  <si>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</si>
  <si>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</si>
  <si>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</si>
  <si>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</si>
  <si>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</si>
  <si>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</si>
  <si>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</si>
  <si>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</si>
  <si>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</si>
  <si>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</si>
  <si>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листопад</t>
  </si>
  <si>
    <t xml:space="preserve">Стебницький Володимир Миронович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</si>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</sst>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11" activeCellId="0" sqref="C11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4.43"/>
    <col collapsed="false" customWidth="true" hidden="false" outlineLevel="0" max="6" min="6" style="0" width="8.65"/>
    <col collapsed="false" customWidth="true" hidden="false" outlineLevel="0" max="7" min="7" style="0" width="7.65"/>
    <col collapsed="false" customWidth="true" hidden="false" outlineLevel="0" max="8" min="8" style="0" width="8.98"/>
    <col collapsed="false" customWidth="true" hidden="false" outlineLevel="0" max="9" min="9" style="0" width="4.76"/>
    <col collapsed="false" customWidth="true" hidden="false" outlineLevel="0" max="10" min="10" style="0" width="7.98"/>
    <col collapsed="false" customWidth="true" hidden="false" outlineLevel="0" max="11" min="11" style="0" width="8.98"/>
    <col collapsed="false" customWidth="true" hidden="false" outlineLevel="0" max="12" min="12" style="0" width="6.2"/>
    <col collapsed="false" customWidth="true" hidden="false" outlineLevel="0" max="14" min="13" style="0" width="8.98"/>
    <col collapsed="false" customWidth="true" hidden="false" outlineLevel="0" max="15" min="15" style="0" width="6.98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93.6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36" hidden="false" customHeight="tru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11</v>
      </c>
      <c r="F12" s="32" t="n">
        <v>18950.9</v>
      </c>
      <c r="G12" s="32" t="n">
        <v>419.05</v>
      </c>
      <c r="H12" s="32" t="n">
        <f aca="false">F12*0.3</f>
        <v>5685.27</v>
      </c>
      <c r="I12" s="32"/>
      <c r="J12" s="32" t="n">
        <f aca="false">F12*0.15</f>
        <v>2842.635</v>
      </c>
      <c r="K12" s="32" t="n">
        <f aca="false">F12*0.3</f>
        <v>5685.27</v>
      </c>
      <c r="L12" s="32"/>
      <c r="M12" s="32" t="n">
        <v>23276.68</v>
      </c>
      <c r="N12" s="32"/>
      <c r="O12" s="32" t="n">
        <v>60.27</v>
      </c>
      <c r="P12" s="32" t="n">
        <f aca="false">SUM(F12:O12)</f>
        <v>56920.075</v>
      </c>
      <c r="Q12" s="33" t="n">
        <v>23367.96</v>
      </c>
      <c r="R12" s="32" t="n">
        <f aca="false">P12*0.18</f>
        <v>10245.6135</v>
      </c>
      <c r="S12" s="32" t="n">
        <f aca="false">P12*0.015</f>
        <v>853.801125</v>
      </c>
      <c r="T12" s="32" t="n">
        <f aca="false">(P12-N12)*0.01</f>
        <v>569.20075</v>
      </c>
      <c r="U12" s="32" t="n">
        <f aca="false">Q12+R12+S12+T12</f>
        <v>35036.575375</v>
      </c>
      <c r="V12" s="32" t="n">
        <f aca="false">P12-U12</f>
        <v>21883.499625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17</v>
      </c>
      <c r="F13" s="32" t="n">
        <v>24047.71</v>
      </c>
      <c r="G13" s="32" t="n">
        <v>485.71</v>
      </c>
      <c r="H13" s="32" t="n">
        <f aca="false">F13*0.3</f>
        <v>7214.313</v>
      </c>
      <c r="I13" s="32" t="n">
        <v>0</v>
      </c>
      <c r="J13" s="32" t="n">
        <f aca="false">F13*0.15</f>
        <v>3607.1565</v>
      </c>
      <c r="K13" s="32" t="n">
        <f aca="false">F13*0.3</f>
        <v>7214.313</v>
      </c>
      <c r="L13" s="32"/>
      <c r="M13" s="32"/>
      <c r="N13" s="32" t="n">
        <v>4661.07</v>
      </c>
      <c r="O13" s="32" t="n">
        <v>93.14</v>
      </c>
      <c r="P13" s="32" t="n">
        <f aca="false">SUM(F13:O13)</f>
        <v>47323.4125</v>
      </c>
      <c r="Q13" s="32" t="n">
        <v>15000</v>
      </c>
      <c r="R13" s="32" t="n">
        <f aca="false">P13*0.18</f>
        <v>8518.21425</v>
      </c>
      <c r="S13" s="32" t="n">
        <f aca="false">P13*0.015</f>
        <v>709.8511875</v>
      </c>
      <c r="T13" s="32" t="n">
        <f aca="false">(P13-N13)*0.01</f>
        <v>426.623425</v>
      </c>
      <c r="U13" s="32" t="n">
        <f aca="false">Q13+R13+S13+T13</f>
        <v>24654.6888625</v>
      </c>
      <c r="V13" s="32" t="n">
        <f aca="false">P13-U13</f>
        <v>22668.7236375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42998.61</v>
      </c>
      <c r="G14" s="38" t="n">
        <f aca="false">SUM(G12:G13)</f>
        <v>904.76</v>
      </c>
      <c r="H14" s="38" t="n">
        <f aca="false">SUM(H12:H13)</f>
        <v>12899.583</v>
      </c>
      <c r="I14" s="38" t="n">
        <f aca="false">SUM(I12:I13)</f>
        <v>0</v>
      </c>
      <c r="J14" s="38" t="n">
        <f aca="false">SUM(J12:J13)</f>
        <v>6449.7915</v>
      </c>
      <c r="K14" s="38" t="n">
        <f aca="false">SUM(K12:K13)</f>
        <v>12899.583</v>
      </c>
      <c r="L14" s="38" t="n">
        <f aca="false">SUM(L12:L13)</f>
        <v>0</v>
      </c>
      <c r="M14" s="38" t="n">
        <f aca="false">SUM(M12:M13)</f>
        <v>23276.68</v>
      </c>
      <c r="N14" s="38" t="n">
        <f aca="false">SUM(N12:N13)</f>
        <v>4661.07</v>
      </c>
      <c r="O14" s="38" t="n">
        <f aca="false">SUM(O12:O13)</f>
        <v>153.41</v>
      </c>
      <c r="P14" s="38" t="n">
        <f aca="false">SUM(P12:P13)</f>
        <v>104243.4875</v>
      </c>
      <c r="Q14" s="38" t="n">
        <f aca="false">SUM(Q12:Q13)</f>
        <v>38367.96</v>
      </c>
      <c r="R14" s="38" t="n">
        <f aca="false">SUM(R12:R13)</f>
        <v>18763.82775</v>
      </c>
      <c r="S14" s="38" t="n">
        <f aca="false">SUM(S12:S13)</f>
        <v>1563.6523125</v>
      </c>
      <c r="T14" s="38" t="n">
        <f aca="false">SUM(T12:T13)</f>
        <v>995.824175</v>
      </c>
      <c r="U14" s="38" t="n">
        <f aca="false">SUM(U12:U13)</f>
        <v>59691.2642375</v>
      </c>
      <c r="V14" s="38" t="n">
        <f aca="false">SUM(V12:V13)</f>
        <v>44552.2232625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2025-02-28T10:01:38Z</cp:lastPrinted>
  <dcterms:modified xsi:type="dcterms:W3CDTF">2025-02-28T10:02:13Z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