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пень 2024" sheetId="1" state="visible" r:id="rId2"/>
  </sheets>
  <definedNames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<sst xmlns="http://schemas.openxmlformats.org/spreadsheetml/2006/main" count="49" uniqueCount="34">
  <si>
    <t xml:space="preserve">           Управління з питань цивільного захисту обласної державної адміністрації </t>
  </si>
  <si>
    <t xml:space="preserve">ВИТЯГ З РОЗРАХУНКОВО-ПЛАТІЖНОЇ ВІДОМОСТІ</t>
  </si>
  <si>
    <t xml:space="preserve">       за липень 2024 рік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</si>
  <si>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</si>
  <si>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</si>
  <si>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</si>
  <si>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</si>
  <si>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</si>
  <si>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</si>
  <si>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</si>
  <si>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 </t>
  </si>
  <si>
    <t xml:space="preserve">МДО на СПП</t>
  </si>
  <si>
    <t xml:space="preserve">таєм -ність</t>
  </si>
  <si>
    <t xml:space="preserve">Премія </t>
  </si>
  <si>
    <t xml:space="preserve">ГД</t>
  </si>
  <si>
    <t xml:space="preserve">відпускн</t>
  </si>
  <si>
    <t xml:space="preserve">лікарн</t>
  </si>
  <si>
    <t xml:space="preserve">Індексація</t>
  </si>
  <si>
    <t xml:space="preserve">РАЗОМ нараховано</t>
  </si>
  <si>
    <t xml:space="preserve">аванс</t>
  </si>
  <si>
    <t xml:space="preserve">ПДФО</t>
  </si>
  <si>
    <t xml:space="preserve">Військовий збір</t>
  </si>
  <si>
    <t xml:space="preserve">Проф.  Внески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</si>
  <si>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</si>
  <si>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</si>
  <si>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</si>
  <si>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</si>
  <si>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сума</t>
  </si>
  <si>
    <t xml:space="preserve">липень</t>
  </si>
  <si>
    <t xml:space="preserve">Стебницький Володимир Миронович</t>
  </si>
  <si>
    <t xml:space="preserve">начальник управління</t>
  </si>
  <si>
    <t xml:space="preserve">Семків               Віталій Петрович</t>
  </si>
  <si>
    <t xml:space="preserve">заступник начальника управління - начальник відділу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</si>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</sst>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5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R5" activeCellId="0" sqref="R5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2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93.6" hidden="false" customHeight="tru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14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36" hidden="false" customHeight="tru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28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20</v>
      </c>
      <c r="F12" s="32" t="n">
        <v>31460</v>
      </c>
      <c r="G12" s="32" t="n">
        <v>695.65</v>
      </c>
      <c r="H12" s="32" t="n">
        <f aca="false">F12*0.3</f>
        <v>9438</v>
      </c>
      <c r="I12" s="32"/>
      <c r="J12" s="32" t="n">
        <v>4719.01</v>
      </c>
      <c r="K12" s="32" t="n">
        <v>9438</v>
      </c>
      <c r="L12" s="32"/>
      <c r="M12" s="32"/>
      <c r="N12" s="32"/>
      <c r="O12" s="32"/>
      <c r="P12" s="32" t="n">
        <f aca="false">SUM(F12:O12)</f>
        <v>55750.66</v>
      </c>
      <c r="Q12" s="33" t="n">
        <v>15000</v>
      </c>
      <c r="R12" s="32" t="n">
        <f aca="false">P12*0.18</f>
        <v>10035.1188</v>
      </c>
      <c r="S12" s="32" t="n">
        <f aca="false">P12*0.015</f>
        <v>836.2599</v>
      </c>
      <c r="T12" s="32" t="n">
        <f aca="false">(P12-N12)*0.01</f>
        <v>557.5066</v>
      </c>
      <c r="U12" s="32" t="n">
        <f aca="false">Q12+R12+S12+T12</f>
        <v>26428.8853</v>
      </c>
      <c r="V12" s="32" t="n">
        <f aca="false">P12-U12</f>
        <v>29321.7747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21</v>
      </c>
      <c r="F13" s="32" t="n">
        <v>27122.87</v>
      </c>
      <c r="G13" s="32" t="n">
        <v>456.52</v>
      </c>
      <c r="H13" s="32" t="n">
        <v>8136.87</v>
      </c>
      <c r="I13" s="32" t="n">
        <v>0</v>
      </c>
      <c r="J13" s="32" t="n">
        <f aca="false">F13*0.15</f>
        <v>4068.4305</v>
      </c>
      <c r="K13" s="32" t="n">
        <v>8136.87</v>
      </c>
      <c r="L13" s="32" t="n">
        <v>39117.8</v>
      </c>
      <c r="M13" s="32" t="n">
        <v>4251.84</v>
      </c>
      <c r="N13" s="32"/>
      <c r="O13" s="32"/>
      <c r="P13" s="32" t="n">
        <f aca="false">SUM(F13:O13)</f>
        <v>91291.2005</v>
      </c>
      <c r="Q13" s="32" t="n">
        <v>45000</v>
      </c>
      <c r="R13" s="32" t="n">
        <f aca="false">P13*0.18</f>
        <v>16432.41609</v>
      </c>
      <c r="S13" s="32" t="n">
        <f aca="false">P13*0.015</f>
        <v>1369.3680075</v>
      </c>
      <c r="T13" s="32" t="n">
        <f aca="false">(P13-N13)*0.01</f>
        <v>912.912005</v>
      </c>
      <c r="U13" s="32" t="n">
        <f aca="false">Q13+R13+S13+T13</f>
        <v>63714.6961025</v>
      </c>
      <c r="V13" s="32" t="n">
        <f aca="false">P13-U13</f>
        <v>27576.5043975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58582.87</v>
      </c>
      <c r="G14" s="38" t="n">
        <f aca="false">SUM(G12:G13)</f>
        <v>1152.17</v>
      </c>
      <c r="H14" s="38" t="n">
        <f aca="false">SUM(H12:H13)</f>
        <v>17574.87</v>
      </c>
      <c r="I14" s="38" t="n">
        <f aca="false">SUM(I12:I13)</f>
        <v>0</v>
      </c>
      <c r="J14" s="38" t="n">
        <f aca="false">SUM(J12:J13)</f>
        <v>8787.4405</v>
      </c>
      <c r="K14" s="38" t="n">
        <f aca="false">SUM(K12:K13)</f>
        <v>17574.87</v>
      </c>
      <c r="L14" s="38" t="n">
        <f aca="false">SUM(L12:L13)</f>
        <v>39117.8</v>
      </c>
      <c r="M14" s="38" t="n">
        <f aca="false">SUM(M12:M13)</f>
        <v>4251.84</v>
      </c>
      <c r="N14" s="38" t="n">
        <f aca="false">SUM(N12:N13)</f>
        <v>0</v>
      </c>
      <c r="O14" s="38" t="n">
        <f aca="false">SUM(O12:O13)</f>
        <v>0</v>
      </c>
      <c r="P14" s="38" t="n">
        <f aca="false">SUM(P12:P13)</f>
        <v>147041.8605</v>
      </c>
      <c r="Q14" s="38" t="n">
        <f aca="false">SUM(Q12:Q13)</f>
        <v>60000</v>
      </c>
      <c r="R14" s="38" t="n">
        <f aca="false">SUM(R12:R13)</f>
        <v>26467.53489</v>
      </c>
      <c r="S14" s="38" t="n">
        <f aca="false">SUM(S12:S13)</f>
        <v>2205.6279075</v>
      </c>
      <c r="T14" s="38" t="n">
        <f aca="false">SUM(T12:T13)</f>
        <v>1470.418605</v>
      </c>
      <c r="U14" s="38" t="n">
        <f aca="false">SUM(U12:U13)</f>
        <v>90143.5814025</v>
      </c>
      <c r="V14" s="38" t="n">
        <f aca="false">SUM(V12:V13)</f>
        <v>56898.2790975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Анна</cp:lastModifiedBy>
  <cp:lastPrinted>2024-08-01T11:22:44Z</cp:lastPrinted>
  <dcterms:modified xsi:type="dcterms:W3CDTF">2025-02-28T10:03:49Z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