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вітень" sheetId="1" state="visible" r:id="rId3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<sst xmlns="http://schemas.openxmlformats.org/spreadsheetml/2006/main" count="49" uniqueCount="34">
  <si>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</si>
  <si>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</si>
  <si>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квітень 2025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</si>
  <si>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</si>
  <si>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</si>
  <si>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</si>
  <si>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</si>
  <si>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</si>
  <si>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</si>
  <si>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</si>
  <si>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</si>
  <si>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надбавка за інтен -сивність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</si>
  <si>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</si>
  <si>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</si>
  <si>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</si>
  <si>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</si>
  <si>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</si>
  <si>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</si>
  <si>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</si>
  <si>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</si>
  <si>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</si>
  <si>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</si>
  <si>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</si>
  <si>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</si>
  <si>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</si>
  <si>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</si>
  <si>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</si>
  <si>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</si>
  <si>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квітень</t>
  </si>
  <si>
    <t xml:space="preserve">Шкрібляк Дмитро Іванович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</si>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</sst>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5"/>
    <col collapsed="false" customWidth="true" hidden="false" outlineLevel="0" max="4" min="4" style="0" width="11.66"/>
    <col collapsed="false" customWidth="true" hidden="false" outlineLevel="0" max="5" min="5" style="0" width="5.66"/>
    <col collapsed="false" customWidth="true" hidden="false" outlineLevel="0" max="6" min="6" style="0" width="10.66"/>
    <col collapsed="false" customWidth="true" hidden="false" outlineLevel="0" max="14" min="7" style="0" width="8.99"/>
    <col collapsed="false" customWidth="true" hidden="false" outlineLevel="0" max="15" min="15" style="0" width="2.43"/>
    <col collapsed="false" customWidth="true" hidden="false" outlineLevel="0" max="17" min="16" style="0" width="9.55"/>
    <col collapsed="false" customWidth="true" hidden="false" outlineLevel="0" max="20" min="18" style="0" width="8.99"/>
    <col collapsed="false" customWidth="true" hidden="false" outlineLevel="0" max="22" min="21" style="0" width="9.55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22</v>
      </c>
      <c r="F12" s="32" t="n">
        <v>36179</v>
      </c>
      <c r="G12" s="32" t="n">
        <v>500</v>
      </c>
      <c r="H12" s="32" t="n">
        <f aca="false">F12*0.06</f>
        <v>2170.74</v>
      </c>
      <c r="I12" s="32" t="n">
        <v>0</v>
      </c>
      <c r="J12" s="32" t="n">
        <v>2220.08</v>
      </c>
      <c r="K12" s="32" t="n">
        <f aca="false">F12*0.2</f>
        <v>7235.8</v>
      </c>
      <c r="L12" s="32"/>
      <c r="M12" s="32"/>
      <c r="N12" s="32"/>
      <c r="O12" s="32"/>
      <c r="P12" s="32" t="n">
        <f aca="false">SUM(F12:O12)</f>
        <v>48305.62</v>
      </c>
      <c r="Q12" s="33" t="n">
        <v>15000</v>
      </c>
      <c r="R12" s="32" t="n">
        <v>8695.02</v>
      </c>
      <c r="S12" s="32" t="n">
        <v>2415.29</v>
      </c>
      <c r="T12" s="32" t="n">
        <v>0</v>
      </c>
      <c r="U12" s="32" t="n">
        <f aca="false">Q12+R12+S12+T12</f>
        <v>26110.31</v>
      </c>
      <c r="V12" s="32" t="n">
        <f aca="false">P12-U12</f>
        <v>22195.31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12</v>
      </c>
      <c r="F13" s="32" t="n">
        <v>18078</v>
      </c>
      <c r="G13" s="32" t="n">
        <v>327.27</v>
      </c>
      <c r="H13" s="32" t="n">
        <f aca="false">F13*0.3</f>
        <v>5423.4</v>
      </c>
      <c r="I13" s="32" t="n">
        <v>0</v>
      </c>
      <c r="J13" s="32" t="n">
        <f aca="false">F13*0.15</f>
        <v>2711.7</v>
      </c>
      <c r="K13" s="32" t="n">
        <f aca="false">F13*0.2</f>
        <v>3615.6</v>
      </c>
      <c r="L13" s="32" t="n">
        <v>43685.9</v>
      </c>
      <c r="M13" s="32" t="n">
        <v>22701.84</v>
      </c>
      <c r="N13" s="32"/>
      <c r="O13" s="32"/>
      <c r="P13" s="32" t="n">
        <f aca="false">SUM(F13:O13)</f>
        <v>96543.71</v>
      </c>
      <c r="Q13" s="32" t="n">
        <v>61700</v>
      </c>
      <c r="R13" s="32" t="n">
        <f aca="false">P13*0.18</f>
        <v>17377.8678</v>
      </c>
      <c r="S13" s="32" t="n">
        <f aca="false">P13*0.05</f>
        <v>4827.1855</v>
      </c>
      <c r="T13" s="32" t="n">
        <f aca="false">(P13-N13)*0.01</f>
        <v>965.4371</v>
      </c>
      <c r="U13" s="32" t="n">
        <f aca="false">Q13+R13+S13+T13</f>
        <v>84870.4904</v>
      </c>
      <c r="V13" s="32" t="n">
        <f aca="false">P13-U13</f>
        <v>11673.2196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54257</v>
      </c>
      <c r="G14" s="38" t="n">
        <f aca="false">SUM(G12:G13)</f>
        <v>827.27</v>
      </c>
      <c r="H14" s="38" t="n">
        <f aca="false">SUM(H12:H13)</f>
        <v>7594.14</v>
      </c>
      <c r="I14" s="38" t="n">
        <f aca="false">SUM(I12:I13)</f>
        <v>0</v>
      </c>
      <c r="J14" s="38" t="n">
        <f aca="false">SUM(J12:J13)</f>
        <v>4931.78</v>
      </c>
      <c r="K14" s="38" t="n">
        <f aca="false">SUM(K12:K13)</f>
        <v>10851.4</v>
      </c>
      <c r="L14" s="38" t="n">
        <f aca="false">SUM(L12:L13)</f>
        <v>43685.9</v>
      </c>
      <c r="M14" s="38" t="n">
        <f aca="false">SUM(M12:M13)</f>
        <v>22701.84</v>
      </c>
      <c r="N14" s="38" t="n">
        <f aca="false">SUM(N12:N13)</f>
        <v>0</v>
      </c>
      <c r="O14" s="38" t="n">
        <f aca="false">SUM(O12:O13)</f>
        <v>0</v>
      </c>
      <c r="P14" s="38" t="n">
        <f aca="false">SUM(P12:P13)</f>
        <v>144849.33</v>
      </c>
      <c r="Q14" s="38" t="n">
        <f aca="false">SUM(Q12:Q13)</f>
        <v>76700</v>
      </c>
      <c r="R14" s="38" t="n">
        <f aca="false">SUM(R12:R13)</f>
        <v>26072.8878</v>
      </c>
      <c r="S14" s="38" t="n">
        <f aca="false">SUM(S12:S13)</f>
        <v>7242.4755</v>
      </c>
      <c r="T14" s="38" t="n">
        <f aca="false">SUM(T12:T13)</f>
        <v>965.4371</v>
      </c>
      <c r="U14" s="38" t="n">
        <f aca="false">SUM(U12:U13)</f>
        <v>110980.8004</v>
      </c>
      <c r="V14" s="38" t="n">
        <f aca="false">SUM(V12:V13)</f>
        <v>33868.5296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11023622047" footer="0.511811023622047"/>
  <pageSetup paperSize="9" scale="7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2003-05-15T12:58:21Z</dcterms:created>
  <dc:creator>User</dc:creator>
  <dc:description/>
  <dc:language>en-US</dc:language>
  <cp:lastModifiedBy>Анна</cp:lastModifiedBy>
  <cp:lastPrinted>2024-04-01T11:07:10Z</cp:lastPrinted>
  <dcterms:modified xsi:type="dcterms:W3CDTF">2025-05-01T12:49:22Z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