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червень 20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<sst xmlns="http://schemas.openxmlformats.org/spreadsheetml/2006/main" count="49" uniqueCount="34">
  <si>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</si>
  <si>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</si>
  <si>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червень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</si>
  <si>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</si>
  <si>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</si>
  <si>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</si>
  <si>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</si>
  <si>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</si>
  <si>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</si>
  <si>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</si>
  <si>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</si>
  <si>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МДО на СПП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</si>
  <si>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</si>
  <si>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</si>
  <si>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</si>
  <si>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</si>
  <si>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</si>
  <si>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</si>
  <si>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</si>
  <si>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</si>
  <si>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</si>
  <si>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</si>
  <si>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</si>
  <si>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</si>
  <si>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</si>
  <si>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</si>
  <si>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</si>
  <si>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</si>
  <si>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червень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</si>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</sst>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N13" activeCellId="0" sqref="N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13</v>
      </c>
      <c r="F12" s="32" t="n">
        <v>23516.35</v>
      </c>
      <c r="G12" s="32" t="n">
        <v>520</v>
      </c>
      <c r="H12" s="32" t="n">
        <f aca="false">F12*0.3</f>
        <v>7054.905</v>
      </c>
      <c r="I12" s="32" t="n">
        <v>36179</v>
      </c>
      <c r="J12" s="32" t="n">
        <f aca="false">F12*0.15</f>
        <v>3527.4525</v>
      </c>
      <c r="K12" s="32" t="n">
        <v>4703.27</v>
      </c>
      <c r="L12" s="32" t="n">
        <v>47832.7</v>
      </c>
      <c r="M12" s="32" t="n">
        <v>3845.98</v>
      </c>
      <c r="N12" s="32"/>
      <c r="O12" s="32"/>
      <c r="P12" s="32" t="n">
        <f aca="false">SUM(F12:O12)</f>
        <v>127179.6575</v>
      </c>
      <c r="Q12" s="33" t="n">
        <v>8000</v>
      </c>
      <c r="R12" s="32" t="n">
        <f aca="false">P12*0.18</f>
        <v>22892.33835</v>
      </c>
      <c r="S12" s="32" t="n">
        <f aca="false">P12*0.015</f>
        <v>1907.6948625</v>
      </c>
      <c r="T12" s="32" t="n">
        <f aca="false">(P12-N12)*0.01</f>
        <v>1271.796575</v>
      </c>
      <c r="U12" s="32" t="n">
        <f aca="false">Q12+R12+S12+T12</f>
        <v>34071.8297875</v>
      </c>
      <c r="V12" s="32" t="n">
        <f aca="false">P12-U12</f>
        <v>93107.8277125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20</v>
      </c>
      <c r="F13" s="32" t="n">
        <v>29706</v>
      </c>
      <c r="G13" s="32" t="n">
        <v>500</v>
      </c>
      <c r="H13" s="32" t="n">
        <f aca="false">F13*0.3</f>
        <v>8911.8</v>
      </c>
      <c r="I13" s="32" t="n">
        <v>0</v>
      </c>
      <c r="J13" s="32" t="n">
        <f aca="false">F13*0.15</f>
        <v>4455.9</v>
      </c>
      <c r="K13" s="32" t="n">
        <v>5941.2</v>
      </c>
      <c r="L13" s="32"/>
      <c r="M13" s="32"/>
      <c r="N13" s="32"/>
      <c r="O13" s="32"/>
      <c r="P13" s="32" t="n">
        <f aca="false">SUM(F13:O13)</f>
        <v>49514.9</v>
      </c>
      <c r="Q13" s="32" t="n">
        <v>15000</v>
      </c>
      <c r="R13" s="32" t="n">
        <f aca="false">P13*0.18</f>
        <v>8912.682</v>
      </c>
      <c r="S13" s="32" t="n">
        <f aca="false">P13*0.015</f>
        <v>742.7235</v>
      </c>
      <c r="T13" s="32" t="n">
        <f aca="false">(P13-N13)*0.01</f>
        <v>495.149</v>
      </c>
      <c r="U13" s="32" t="n">
        <f aca="false">Q13+R13+S13+T13</f>
        <v>25150.5545</v>
      </c>
      <c r="V13" s="32" t="n">
        <f aca="false">P13-U13</f>
        <v>24364.3455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53222.35</v>
      </c>
      <c r="G14" s="38" t="n">
        <f aca="false">SUM(G12:G13)</f>
        <v>1020</v>
      </c>
      <c r="H14" s="38" t="n">
        <f aca="false">SUM(H12:H13)</f>
        <v>15966.705</v>
      </c>
      <c r="I14" s="38" t="n">
        <f aca="false">SUM(I12:I13)</f>
        <v>36179</v>
      </c>
      <c r="J14" s="38" t="n">
        <f aca="false">SUM(J12:J13)</f>
        <v>7983.3525</v>
      </c>
      <c r="K14" s="38" t="n">
        <f aca="false">SUM(K12:K13)</f>
        <v>10644.47</v>
      </c>
      <c r="L14" s="38" t="n">
        <f aca="false">SUM(L12:L13)</f>
        <v>47832.7</v>
      </c>
      <c r="M14" s="38" t="n">
        <f aca="false">SUM(M12:M13)</f>
        <v>3845.98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176694.5575</v>
      </c>
      <c r="Q14" s="38" t="n">
        <f aca="false">SUM(Q12:Q13)</f>
        <v>23000</v>
      </c>
      <c r="R14" s="38" t="n">
        <f aca="false">SUM(R12:R13)</f>
        <v>31805.02035</v>
      </c>
      <c r="S14" s="38" t="n">
        <f aca="false">SUM(S12:S13)</f>
        <v>2650.4183625</v>
      </c>
      <c r="T14" s="38" t="n">
        <f aca="false">SUM(T12:T13)</f>
        <v>1766.945575</v>
      </c>
      <c r="U14" s="38" t="n">
        <f aca="false">SUM(U12:U13)</f>
        <v>59222.3842875</v>
      </c>
      <c r="V14" s="38" t="n">
        <f aca="false">SUM(V12:V13)</f>
        <v>117472.1732125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2024-07-03T09:30:56Z</cp:lastPrinted>
  <dcterms:modified xsi:type="dcterms:W3CDTF">2024-07-03T09:35:46Z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