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березень 202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<sst xmlns="http://schemas.openxmlformats.org/spreadsheetml/2006/main" uniqueCount="34">
  <si>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 xml:space="preserve">           Управління з питань цивільного захисту обласної державної адміністрації </t>
  </si>
  <si>
    <t>ВИТЯГ З РОЗРАХУНКОВО-ПЛАТІЖНОЇ ВІДОМОСТІ</t>
  </si>
  <si>
    <t xml:space="preserve">       за березень 2025 рік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</si>
  <si>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</si>
  <si>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</si>
  <si>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</si>
  <si>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</si>
  <si>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</si>
  <si>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</si>
  <si>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</si>
  <si>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</si>
  <si>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>надбавка за інтен -сивність</t>
  </si>
  <si>
    <t>таєм -ність</t>
  </si>
  <si>
    <t xml:space="preserve">Премія </t>
  </si>
  <si>
    <t>ГД</t>
  </si>
  <si>
    <t>відпускн</t>
  </si>
  <si>
    <t>лікарн</t>
  </si>
  <si>
    <t>Індексація</t>
  </si>
  <si>
    <t>РАЗОМ нараховано</t>
  </si>
  <si>
    <t>аванс</t>
  </si>
  <si>
    <t>ПДФО</t>
  </si>
  <si>
    <t>Військовий збір</t>
  </si>
  <si>
    <t>Проф.  Внески</t>
  </si>
  <si>
    <t>РАЗОМ утримано</t>
  </si>
  <si>
    <t>СУМА ДО ВИДАЧІ</t>
  </si>
  <si>
    <t>дні</t>
  </si>
  <si>
    <t>Сума</t>
  </si>
  <si>
    <t>сума</t>
  </si>
  <si>
    <t>березень</t>
  </si>
  <si>
    <t>Шкрібляк Дмитро Іванович</t>
  </si>
  <si>
    <t>начальник управління</t>
  </si>
  <si>
    <t>Семків               Віталій Петрович</t>
  </si>
  <si>
    <t>заступник начальника управління - начальник відділу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</si>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</sst>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center" textRotation="0" wrapText="false" shrinkToFit="false"/>
      <protection hidden="false"/>
    </xf>
    <xf xfId="0" fontId="0" numFmtId="2" fillId="0" borderId="12" applyFont="0" applyNumberFormat="1" applyFill="0" applyBorder="1" applyAlignment="1" applyProtection="true">
      <alignment horizontal="center" vertical="center" textRotation="0" wrapText="false" shrinkToFit="false"/>
      <protection hidden="false"/>
    </xf>
    <xf xfId="0" fontId="1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4"/>
  <sheetViews>
    <sheetView tabSelected="1" workbookViewId="0" view="pageBreakPreview" showGridLines="true" showRowColHeaders="1">
      <selection activeCell="S13" sqref="S13"/>
    </sheetView>
  </sheetViews>
  <sheetFormatPr customHeight="true" defaultRowHeight="13.2" outlineLevelRow="0" outlineLevelCol="0"/>
  <cols>
    <col min="1" max="1" width="4.109375" customWidth="true" style="0"/>
    <col min="2" max="2" width="4.109375" customWidth="true" style="0"/>
    <col min="3" max="3" width="12.5546875" customWidth="true" style="0"/>
    <col min="4" max="4" width="11.6640625" customWidth="true" style="0"/>
    <col min="5" max="5" width="5.6640625" customWidth="true" style="0"/>
    <col min="6" max="6" width="10.6640625" customWidth="true" style="0"/>
    <col min="7" max="7" width="9" customWidth="true" style="0"/>
    <col min="8" max="8" width="9" customWidth="true" style="0"/>
    <col min="9" max="9" width="9" customWidth="true" style="0"/>
    <col min="10" max="10" width="9" customWidth="true" style="0"/>
    <col min="11" max="11" width="9" customWidth="true" style="0"/>
    <col min="12" max="12" width="9" customWidth="true" style="0"/>
    <col min="13" max="13" width="9" customWidth="true" style="0"/>
    <col min="14" max="14" width="9" customWidth="true" style="0"/>
    <col min="15" max="15" width="2.44140625" customWidth="true" style="0"/>
    <col min="16" max="16" width="9.5546875" customWidth="true" style="0"/>
    <col min="17" max="17" width="9.5546875" customWidth="true" style="0"/>
    <col min="18" max="18" width="9" customWidth="true" style="0"/>
    <col min="19" max="19" width="9" customWidth="true" style="0"/>
    <col min="20" max="20" width="9" customWidth="true" style="0"/>
    <col min="21" max="21" width="9.5546875" customWidth="true" style="0"/>
    <col min="22" max="22" width="9.5546875" customWidth="true" style="0"/>
  </cols>
  <sheetData>
    <row r="1" spans="1:22" customHeight="1" ht="17.4">
      <c r="A1" s="3"/>
      <c r="B1" s="3"/>
      <c r="C1" s="4">
        <v>1</v>
      </c>
      <c r="D1" s="4"/>
      <c r="E1" s="5"/>
      <c r="F1" s="5"/>
      <c r="G1" s="5"/>
    </row>
    <row r="2" spans="1:22" customHeight="1" ht="16.2">
      <c r="A2" s="30" t="s">
        <v>0</v>
      </c>
      <c r="B2" s="30"/>
      <c r="C2" s="31"/>
      <c r="D2" s="31"/>
      <c r="E2" s="25"/>
      <c r="F2" s="25"/>
      <c r="G2" s="25"/>
      <c r="H2" s="23"/>
    </row>
    <row r="3" spans="1:22" customHeight="1" ht="13.2">
      <c r="A3" s="37">
        <v>14373087</v>
      </c>
      <c r="B3" s="37"/>
      <c r="C3" s="37"/>
      <c r="D3" s="7"/>
      <c r="E3" s="2"/>
      <c r="F3" s="2"/>
      <c r="G3" s="2"/>
    </row>
    <row r="4" spans="1:22" customHeight="1" ht="15.6">
      <c r="A4" s="24"/>
      <c r="B4" s="24"/>
      <c r="C4" s="24"/>
      <c r="D4" s="7"/>
      <c r="E4" s="2"/>
      <c r="F4" s="2"/>
      <c r="G4" s="2"/>
      <c r="I4" s="26" t="s">
        <v>1</v>
      </c>
      <c r="J4" s="26"/>
      <c r="K4" s="26"/>
    </row>
    <row r="5" spans="1:22" customHeight="1" ht="15.6">
      <c r="A5" s="24"/>
      <c r="B5" s="24"/>
      <c r="C5" s="24"/>
      <c r="D5" s="7"/>
      <c r="E5" s="2"/>
      <c r="F5" s="2"/>
      <c r="G5" s="2"/>
      <c r="I5" s="26"/>
      <c r="J5" s="26"/>
      <c r="K5" s="26"/>
    </row>
    <row r="6" spans="1:22" customHeight="1" ht="15.6">
      <c r="A6" s="24"/>
      <c r="B6" s="24"/>
      <c r="C6" s="24"/>
      <c r="D6" s="7"/>
      <c r="E6" s="2"/>
      <c r="F6" s="2"/>
      <c r="G6" s="2"/>
      <c r="J6" s="32" t="s">
        <v>2</v>
      </c>
      <c r="K6" s="32"/>
    </row>
    <row r="7" spans="1:22" customHeight="1" ht="13.2">
      <c r="A7" s="24"/>
      <c r="B7" s="24"/>
      <c r="C7" s="24"/>
      <c r="D7" s="7"/>
      <c r="E7" s="2"/>
      <c r="F7" s="2"/>
      <c r="G7" s="2"/>
    </row>
    <row r="8" spans="1:22" customHeight="1" ht="13.8">
      <c r="A8" s="6"/>
      <c r="B8" s="6"/>
      <c r="C8" s="1"/>
      <c r="D8" s="1"/>
      <c r="E8" s="1"/>
      <c r="F8" s="1"/>
      <c r="G8" s="1"/>
    </row>
    <row r="9" spans="1:22" customHeight="1" ht="93.6">
      <c r="A9" s="8" t="s">
        <v>3</v>
      </c>
      <c r="B9" s="12" t="s">
        <v>4</v>
      </c>
      <c r="C9" s="9" t="s">
        <v>5</v>
      </c>
      <c r="D9" s="11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 t="s">
        <v>15</v>
      </c>
      <c r="N9" s="10" t="s">
        <v>16</v>
      </c>
      <c r="O9" s="10" t="s">
        <v>17</v>
      </c>
      <c r="P9" s="10" t="s">
        <v>18</v>
      </c>
      <c r="Q9" s="10" t="s">
        <v>19</v>
      </c>
      <c r="R9" s="10" t="s">
        <v>20</v>
      </c>
      <c r="S9" s="10" t="s">
        <v>21</v>
      </c>
      <c r="T9" s="10" t="s">
        <v>22</v>
      </c>
      <c r="U9" s="10" t="s">
        <v>23</v>
      </c>
      <c r="V9" s="9" t="s">
        <v>24</v>
      </c>
    </row>
    <row r="10" spans="1:22" customHeight="1" ht="36">
      <c r="A10" s="13"/>
      <c r="B10" s="15"/>
      <c r="C10" s="14"/>
      <c r="D10" s="14"/>
      <c r="E10" s="14" t="s">
        <v>25</v>
      </c>
      <c r="F10" s="14" t="s">
        <v>26</v>
      </c>
      <c r="G10" s="14" t="s">
        <v>27</v>
      </c>
      <c r="H10" s="14" t="s">
        <v>26</v>
      </c>
      <c r="I10" s="14" t="s">
        <v>26</v>
      </c>
      <c r="J10" s="14" t="s">
        <v>26</v>
      </c>
      <c r="K10" s="14" t="s">
        <v>26</v>
      </c>
      <c r="L10" s="14" t="s">
        <v>26</v>
      </c>
      <c r="M10" s="14" t="s">
        <v>26</v>
      </c>
      <c r="N10" s="14" t="s">
        <v>26</v>
      </c>
      <c r="O10" s="14" t="s">
        <v>26</v>
      </c>
      <c r="P10" s="14" t="s">
        <v>26</v>
      </c>
      <c r="Q10" s="14" t="s">
        <v>26</v>
      </c>
      <c r="R10" s="14" t="s">
        <v>26</v>
      </c>
      <c r="S10" s="14" t="s">
        <v>26</v>
      </c>
      <c r="T10" s="14" t="s">
        <v>26</v>
      </c>
      <c r="U10" s="14" t="s">
        <v>26</v>
      </c>
      <c r="V10" s="14" t="s">
        <v>26</v>
      </c>
    </row>
    <row r="11" spans="1:22" customHeight="1" ht="13.8">
      <c r="A11" s="16"/>
      <c r="B11" s="21"/>
      <c r="C11" s="17" t="s">
        <v>28</v>
      </c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customHeight="1" ht="41.25">
      <c r="A12" s="19">
        <v>1</v>
      </c>
      <c r="B12" s="22">
        <v>1</v>
      </c>
      <c r="C12" s="20" t="s">
        <v>29</v>
      </c>
      <c r="D12" s="20" t="s">
        <v>30</v>
      </c>
      <c r="E12" s="34">
        <v>21</v>
      </c>
      <c r="F12" s="35">
        <v>36179</v>
      </c>
      <c r="G12" s="35">
        <v>500</v>
      </c>
      <c r="H12" s="35">
        <f>F12*0.06</f>
        <v>2170.74</v>
      </c>
      <c r="I12" s="35">
        <v>0.0</v>
      </c>
      <c r="J12" s="35">
        <f>F12*0</f>
        <v>0</v>
      </c>
      <c r="K12" s="35">
        <f>F12*0.2</f>
        <v>7235.8</v>
      </c>
      <c r="L12" s="35"/>
      <c r="M12" s="35"/>
      <c r="N12" s="35"/>
      <c r="O12" s="35"/>
      <c r="P12" s="35">
        <f>SUM(F12:O12)</f>
        <v>46085.54</v>
      </c>
      <c r="Q12" s="36">
        <v>15000</v>
      </c>
      <c r="R12" s="35">
        <f>P12*0.18</f>
        <v>8295.3972</v>
      </c>
      <c r="S12" s="35">
        <f>P12*0.05</f>
        <v>2304.277</v>
      </c>
      <c r="T12" s="35"/>
      <c r="U12" s="35">
        <v>25599.68</v>
      </c>
      <c r="V12" s="35">
        <f>P12-U12</f>
        <v>20485.86</v>
      </c>
    </row>
    <row r="13" spans="1:22" customHeight="1" ht="66.6">
      <c r="A13" s="19">
        <v>2</v>
      </c>
      <c r="B13" s="22">
        <v>3</v>
      </c>
      <c r="C13" s="20" t="s">
        <v>31</v>
      </c>
      <c r="D13" s="20" t="s">
        <v>32</v>
      </c>
      <c r="E13" s="34">
        <v>21</v>
      </c>
      <c r="F13" s="35">
        <v>33143</v>
      </c>
      <c r="G13" s="35">
        <v>600</v>
      </c>
      <c r="H13" s="35">
        <f>F13*0.3</f>
        <v>9942.9</v>
      </c>
      <c r="I13" s="35">
        <v>0.0</v>
      </c>
      <c r="J13" s="35">
        <f>F13*0.15</f>
        <v>4971.45</v>
      </c>
      <c r="K13" s="35">
        <f>F13*0.2</f>
        <v>6628.6</v>
      </c>
      <c r="L13" s="35"/>
      <c r="M13" s="35"/>
      <c r="N13" s="35"/>
      <c r="O13" s="35"/>
      <c r="P13" s="35">
        <f>SUM(F13:O13)</f>
        <v>55285.95</v>
      </c>
      <c r="Q13" s="35">
        <v>15000</v>
      </c>
      <c r="R13" s="35">
        <f>P13*0.18</f>
        <v>9951.471</v>
      </c>
      <c r="S13" s="35">
        <f>P13*0.05</f>
        <v>2764.2975</v>
      </c>
      <c r="T13" s="35">
        <f>(P13-N13)*0.01</f>
        <v>552.8595</v>
      </c>
      <c r="U13" s="35">
        <f>Q13+R13+S13+T13</f>
        <v>28268.628</v>
      </c>
      <c r="V13" s="35">
        <f>P13-U13</f>
        <v>27017.322</v>
      </c>
    </row>
    <row r="14" spans="1:22" customHeight="1" ht="13.8">
      <c r="A14" s="27"/>
      <c r="B14" s="28"/>
      <c r="C14" s="38" t="s">
        <v>33</v>
      </c>
      <c r="D14" s="39"/>
      <c r="E14" s="29"/>
      <c r="F14" s="33">
        <f>SUM(F12:F13)</f>
        <v>69322</v>
      </c>
      <c r="G14" s="33">
        <f>SUM(G12:G13)</f>
        <v>1100</v>
      </c>
      <c r="H14" s="33">
        <f>SUM(H12:H13)</f>
        <v>12113.64</v>
      </c>
      <c r="I14" s="33">
        <f>SUM(I12:I13)</f>
        <v>0</v>
      </c>
      <c r="J14" s="33">
        <f>SUM(J12:J13)</f>
        <v>4971.45</v>
      </c>
      <c r="K14" s="33">
        <f>SUM(K12:K13)</f>
        <v>13864.4</v>
      </c>
      <c r="L14" s="33">
        <f>SUM(L12:L13)</f>
        <v>0</v>
      </c>
      <c r="M14" s="33">
        <f>SUM(M12:M13)</f>
        <v>0</v>
      </c>
      <c r="N14" s="33">
        <f>SUM(N12:N13)</f>
        <v>0</v>
      </c>
      <c r="O14" s="33">
        <f>SUM(O12:O13)</f>
        <v>0</v>
      </c>
      <c r="P14" s="33">
        <f>SUM(P12:P13)</f>
        <v>101371.49</v>
      </c>
      <c r="Q14" s="33">
        <f>SUM(Q12:Q13)</f>
        <v>30000</v>
      </c>
      <c r="R14" s="33">
        <f>SUM(R12:R13)</f>
        <v>18246.8682</v>
      </c>
      <c r="S14" s="33">
        <f>SUM(S12:S13)</f>
        <v>5068.5745</v>
      </c>
      <c r="T14" s="33">
        <f>SUM(T12:T13)</f>
        <v>552.8595</v>
      </c>
      <c r="U14" s="33">
        <f>SUM(U12:U13)</f>
        <v>53868.308</v>
      </c>
      <c r="V14" s="33">
        <f>SUM(V12:V13)</f>
        <v>47503.182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C3"/>
    <mergeCell ref="C14:D14"/>
  </mergeCells>
  <printOptions gridLines="false" gridLinesSet="true"/>
  <pageMargins left="0.31496062992126" right="0.31496062992126" top="0.74803149606299" bottom="0.74803149606299" header="0.31496062992126" footer="0.31496062992126"/>
  <pageSetup paperSize="9" orientation="landscape" scale="7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березень 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Анна</cp:lastModifiedBy>
  <dcterms:created xsi:type="dcterms:W3CDTF">2003-05-15T13:58:21+03:00</dcterms:created>
  <dcterms:modified xsi:type="dcterms:W3CDTF">2025-03-31T11:52:53+03:00</dcterms:modified>
  <dc:title>Untitled Spreadsheet</dc:title>
  <dc:description/>
  <dc:subject/>
  <cp:keywords/>
  <cp:category/>
</cp:coreProperties>
</file>