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<sst xmlns="http://schemas.openxmlformats.org/spreadsheetml/2006/main" count="43" uniqueCount="30">
  <si>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</si>
  <si>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</si>
  <si>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  КВІТЕНЬ 2025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</si>
  <si>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</si>
  <si>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</si>
  <si>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</si>
  <si>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</si>
  <si>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</si>
  <si>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</si>
  <si>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</si>
  <si>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</si>
  <si>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</si>
  <si>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</si>
  <si>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Лікарняні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</si>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</sst>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4"/>
    <col collapsed="false" customWidth="true" hidden="false" outlineLevel="0" max="4" min="4" style="0" width="14.99"/>
    <col collapsed="false" customWidth="true" hidden="false" outlineLevel="0" max="5" min="5" style="0" width="8.28"/>
    <col collapsed="false" customWidth="true" hidden="false" outlineLevel="0" max="6" min="6" style="0" width="11.13"/>
    <col collapsed="false" customWidth="true" hidden="false" outlineLevel="0" max="7" min="7" style="0" width="8.28"/>
    <col collapsed="false" customWidth="true" hidden="false" outlineLevel="0" max="8" min="8" style="0" width="9.85"/>
    <col collapsed="false" customWidth="true" hidden="false" outlineLevel="0" max="9" min="9" style="0" width="10.71"/>
    <col collapsed="false" customWidth="true" hidden="false" outlineLevel="0" max="10" min="10" style="0" width="11.7"/>
    <col collapsed="false" customWidth="true" hidden="false" outlineLevel="0" max="11" min="11" style="0" width="10.71"/>
    <col collapsed="false" customWidth="true" hidden="false" outlineLevel="0" max="12" min="12" style="0" width="10.56"/>
    <col collapsed="false" customWidth="true" hidden="false" outlineLevel="0" max="13" min="13" style="0" width="10.71"/>
    <col collapsed="false" customWidth="true" hidden="false" outlineLevel="0" max="14" min="14" style="0" width="10.56"/>
    <col collapsed="false" customWidth="true" hidden="false" outlineLevel="0" max="15" min="15" style="0" width="8.7"/>
    <col collapsed="false" customWidth="true" hidden="false" outlineLevel="0" max="16" min="16" style="0" width="14.41"/>
    <col collapsed="false" customWidth="true" hidden="false" outlineLevel="0" max="17" min="17" style="0" width="8.7"/>
    <col collapsed="false" customWidth="true" hidden="false" outlineLevel="0" max="18" min="18" style="0" width="10.56"/>
    <col collapsed="false" customWidth="true" hidden="false" outlineLevel="0" max="19" min="19" style="0" width="11.28"/>
    <col collapsed="false" customWidth="true" hidden="false" outlineLevel="0" max="20" min="20" style="0" width="10.99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="41" customFormat="tru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22</v>
      </c>
      <c r="F18" s="40" t="n">
        <v>38763</v>
      </c>
      <c r="G18" s="40" t="n">
        <v>700</v>
      </c>
      <c r="H18" s="40" t="n">
        <f aca="false">F18*30%</f>
        <v>11628.9</v>
      </c>
      <c r="I18" s="40" t="n">
        <v>3876.3</v>
      </c>
      <c r="J18" s="40" t="n">
        <f aca="false">F18*30%</f>
        <v>11628.9</v>
      </c>
      <c r="K18" s="40"/>
      <c r="L18" s="40" t="n">
        <v>0</v>
      </c>
      <c r="M18" s="40"/>
      <c r="N18" s="40" t="n">
        <f aca="false">F18+G18+H18+I18+J18+L18</f>
        <v>66597.1</v>
      </c>
      <c r="O18" s="40" t="n">
        <f aca="false">N18*18%</f>
        <v>11987.478</v>
      </c>
      <c r="P18" s="40" t="n">
        <f aca="false">N18*1%</f>
        <v>665.971</v>
      </c>
      <c r="Q18" s="40" t="n">
        <f aca="false">N18*5%</f>
        <v>3329.855</v>
      </c>
      <c r="R18" s="40" t="n">
        <f aca="false">O18+P18+Q18</f>
        <v>15983.304</v>
      </c>
      <c r="S18" s="40" t="n">
        <v>23000</v>
      </c>
      <c r="T18" s="40" t="n">
        <f aca="false">N18-R18-S18</f>
        <v>27613.796</v>
      </c>
    </row>
    <row r="19" s="41" customFormat="tru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22</v>
      </c>
      <c r="F19" s="40" t="n">
        <v>36825</v>
      </c>
      <c r="G19" s="40" t="n">
        <v>800</v>
      </c>
      <c r="H19" s="40" t="n">
        <f aca="false">F19*30%</f>
        <v>11047.5</v>
      </c>
      <c r="I19" s="40"/>
      <c r="J19" s="40" t="n">
        <f aca="false">F19*30%</f>
        <v>11047.5</v>
      </c>
      <c r="K19" s="40"/>
      <c r="L19" s="40" t="n">
        <v>0</v>
      </c>
      <c r="M19" s="40"/>
      <c r="N19" s="40" t="n">
        <f aca="false">F19+G19+H19+I19+J19+L19</f>
        <v>59720</v>
      </c>
      <c r="O19" s="40" t="n">
        <f aca="false">N19*18%</f>
        <v>10749.6</v>
      </c>
      <c r="P19" s="40" t="n">
        <f aca="false">N19*1%</f>
        <v>597.2</v>
      </c>
      <c r="Q19" s="40" t="n">
        <f aca="false">N19*5%</f>
        <v>2986</v>
      </c>
      <c r="R19" s="40" t="n">
        <f aca="false">O19+P19+Q19</f>
        <v>14332.8</v>
      </c>
      <c r="S19" s="40" t="n">
        <v>20000</v>
      </c>
      <c r="T19" s="40" t="n">
        <f aca="false">N19-R19-S19</f>
        <v>25387.2</v>
      </c>
    </row>
    <row r="20" customFormat="false" ht="38.45" hidden="false" customHeight="true" outlineLevel="0" collapsed="false">
      <c r="A20" s="42"/>
      <c r="B20" s="43"/>
      <c r="C20" s="44" t="s">
        <v>29</v>
      </c>
      <c r="D20" s="44"/>
      <c r="E20" s="45"/>
      <c r="F20" s="46" t="n">
        <f aca="false">F18+F19</f>
        <v>75588</v>
      </c>
      <c r="G20" s="46" t="n">
        <f aca="false">G18+G19</f>
        <v>1500</v>
      </c>
      <c r="H20" s="46" t="n">
        <f aca="false">H18+H19</f>
        <v>22676.4</v>
      </c>
      <c r="I20" s="46" t="n">
        <f aca="false">I18+I19</f>
        <v>3876.3</v>
      </c>
      <c r="J20" s="46" t="n">
        <f aca="false">J18+J19</f>
        <v>22676.4</v>
      </c>
      <c r="K20" s="46" t="n">
        <f aca="false">K18+K19</f>
        <v>0</v>
      </c>
      <c r="L20" s="46" t="n">
        <f aca="false">L18+L19</f>
        <v>0</v>
      </c>
      <c r="M20" s="46" t="n">
        <f aca="false">M18+M19</f>
        <v>0</v>
      </c>
      <c r="N20" s="46" t="n">
        <f aca="false">N18+N19</f>
        <v>126317.1</v>
      </c>
      <c r="O20" s="46" t="n">
        <f aca="false">O18+O19</f>
        <v>22737.078</v>
      </c>
      <c r="P20" s="46" t="n">
        <f aca="false">P18+P19</f>
        <v>1263.171</v>
      </c>
      <c r="Q20" s="46" t="n">
        <f aca="false">Q18+Q19</f>
        <v>6315.855</v>
      </c>
      <c r="R20" s="46" t="n">
        <f aca="false">R18+R19</f>
        <v>30316.104</v>
      </c>
      <c r="S20" s="46" t="n">
        <f aca="false">S18+S19</f>
        <v>43000</v>
      </c>
      <c r="T20" s="46" t="n">
        <f aca="false">T18+T19</f>
        <v>53000.996</v>
      </c>
      <c r="U20" s="27"/>
    </row>
    <row r="23" customFormat="false" ht="13.15" hidden="false" customHeight="true" outlineLevel="0" collapsed="false">
      <c r="H23" s="47"/>
      <c r="I23" s="47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6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Nadja</cp:lastModifiedBy>
  <cp:lastPrinted>2025-04-02T09:51:30Z</cp:lastPrinted>
  <dcterms:modified xsi:type="dcterms:W3CDTF">2025-05-02T09:52:42Z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