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<sst xmlns="http://schemas.openxmlformats.org/spreadsheetml/2006/main" count="43" uniqueCount="30">
  <si>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</si>
  <si>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</si>
  <si>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ЛИПЕНЬ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</si>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</sst>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3"/>
  <sheetViews>
    <sheetView showFormulas="false" showGridLines="false" showRowColHeaders="true" showZeros="true" rightToLeft="false" tabSelected="true" showOutlineSymbols="true" defaultGridColor="true" view="pageBreakPreview" topLeftCell="D7" colorId="64" zoomScale="100" zoomScaleNormal="100" zoomScalePageLayoutView="100" workbookViewId="0">
      <selection pane="topLeft" activeCell="T19" activeCellId="0" sqref="T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11.69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69"/>
    <col collapsed="false" customWidth="true" hidden="false" outlineLevel="0" max="14" min="14" style="0" width="10.55"/>
    <col collapsed="false" customWidth="true" hidden="false" outlineLevel="0" max="15" min="15" style="0" width="8.69"/>
    <col collapsed="false" customWidth="true" hidden="false" outlineLevel="0" max="16" min="16" style="0" width="14.4"/>
    <col collapsed="false" customWidth="true" hidden="false" outlineLevel="0" max="17" min="17" style="0" width="8.69"/>
    <col collapsed="false" customWidth="true" hidden="false" outlineLevel="0" max="18" min="18" style="0" width="10.55"/>
    <col collapsed="false" customWidth="true" hidden="false" outlineLevel="0" max="19" min="19" style="0" width="11.27"/>
    <col collapsed="false" customWidth="true" hidden="false" outlineLevel="0" max="20" min="20" style="0" width="10.98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23</v>
      </c>
      <c r="F18" s="40" t="n">
        <v>38763</v>
      </c>
      <c r="G18" s="40" t="n">
        <v>700</v>
      </c>
      <c r="H18" s="40" t="n">
        <v>11628.9</v>
      </c>
      <c r="I18" s="40" t="n">
        <v>3876.3</v>
      </c>
      <c r="J18" s="40"/>
      <c r="K18" s="40"/>
      <c r="L18" s="40"/>
      <c r="M18" s="40"/>
      <c r="N18" s="40" t="n">
        <f aca="false">F18+G18+H18+I18+J18+L18</f>
        <v>54968.2</v>
      </c>
      <c r="O18" s="40" t="n">
        <f aca="false">N18*18%</f>
        <v>9894.276</v>
      </c>
      <c r="P18" s="40" t="n">
        <f aca="false">N18*1%</f>
        <v>549.682</v>
      </c>
      <c r="Q18" s="40" t="n">
        <f aca="false">N18*1.5%</f>
        <v>824.523</v>
      </c>
      <c r="R18" s="40" t="n">
        <f aca="false">O18+P18+Q18</f>
        <v>11268.481</v>
      </c>
      <c r="S18" s="40" t="n">
        <v>19000</v>
      </c>
      <c r="T18" s="40" t="n">
        <f aca="false">N18-R18-S18</f>
        <v>24699.719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21</v>
      </c>
      <c r="F19" s="40" t="n">
        <v>33622.83</v>
      </c>
      <c r="G19" s="40" t="n">
        <v>730.43</v>
      </c>
      <c r="H19" s="40" t="n">
        <v>10086.85</v>
      </c>
      <c r="I19" s="40"/>
      <c r="J19" s="40"/>
      <c r="K19" s="40"/>
      <c r="L19" s="40" t="n">
        <v>4799.08</v>
      </c>
      <c r="M19" s="40"/>
      <c r="N19" s="40" t="n">
        <f aca="false">F19+G19+H19+I19+J19+L19</f>
        <v>49239.19</v>
      </c>
      <c r="O19" s="40" t="n">
        <f aca="false">N19*18%</f>
        <v>8863.0542</v>
      </c>
      <c r="P19" s="40" t="n">
        <f aca="false">N19*1%</f>
        <v>492.3919</v>
      </c>
      <c r="Q19" s="40" t="n">
        <f aca="false">N19*1.5%</f>
        <v>738.58785</v>
      </c>
      <c r="R19" s="40" t="n">
        <f aca="false">O19+P19+Q19</f>
        <v>10094.03395</v>
      </c>
      <c r="S19" s="40" t="n">
        <v>17000</v>
      </c>
      <c r="T19" s="40" t="n">
        <f aca="false">N19-R19-S19</f>
        <v>22145.15605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72385.83</v>
      </c>
      <c r="G20" s="46" t="n">
        <f aca="false">G18+G19</f>
        <v>1430.43</v>
      </c>
      <c r="H20" s="46" t="n">
        <f aca="false">H18+H19</f>
        <v>21715.75</v>
      </c>
      <c r="I20" s="46" t="n">
        <f aca="false">I18+I19</f>
        <v>3876.3</v>
      </c>
      <c r="J20" s="46" t="n">
        <f aca="false">J18+J19</f>
        <v>0</v>
      </c>
      <c r="K20" s="46" t="n">
        <f aca="false">K18+K19</f>
        <v>0</v>
      </c>
      <c r="L20" s="46" t="n">
        <f aca="false">L18+L19</f>
        <v>4799.08</v>
      </c>
      <c r="M20" s="46" t="n">
        <f aca="false">M18+M19</f>
        <v>0</v>
      </c>
      <c r="N20" s="46" t="n">
        <f aca="false">N18+N19</f>
        <v>104207.39</v>
      </c>
      <c r="O20" s="46" t="n">
        <f aca="false">O18+O19</f>
        <v>18757.3302</v>
      </c>
      <c r="P20" s="46" t="n">
        <f aca="false">P18+P19</f>
        <v>1042.0739</v>
      </c>
      <c r="Q20" s="46" t="n">
        <f aca="false">Q18+Q19</f>
        <v>1563.11085</v>
      </c>
      <c r="R20" s="46" t="n">
        <f aca="false">R18+R19</f>
        <v>21362.51495</v>
      </c>
      <c r="S20" s="46" t="n">
        <f aca="false">S18+S19</f>
        <v>36000</v>
      </c>
      <c r="T20" s="46" t="n">
        <f aca="false">T18+T19</f>
        <v>46844.87505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2025-04-10T08:08:28Z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