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<sst xmlns="http://schemas.openxmlformats.org/spreadsheetml/2006/main" count="43" uniqueCount="30">
  <si>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</si>
  <si>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</si>
  <si>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  КВІТЕНЬ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</si>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</sst>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S20" activeCellId="0" sqref="S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22</v>
      </c>
      <c r="F18" s="40" t="n">
        <v>38763</v>
      </c>
      <c r="G18" s="40" t="n">
        <v>700</v>
      </c>
      <c r="H18" s="40" t="n">
        <v>11628.9</v>
      </c>
      <c r="I18" s="40" t="n">
        <v>3876.3</v>
      </c>
      <c r="J18" s="40"/>
      <c r="K18" s="40"/>
      <c r="L18" s="40"/>
      <c r="M18" s="40"/>
      <c r="N18" s="40" t="n">
        <f aca="false">F18+G18+H18+I18+J18+L18</f>
        <v>54968.2</v>
      </c>
      <c r="O18" s="40" t="n">
        <f aca="false">N18*18%</f>
        <v>9894.276</v>
      </c>
      <c r="P18" s="40" t="n">
        <f aca="false">N18*1%</f>
        <v>549.682</v>
      </c>
      <c r="Q18" s="40" t="n">
        <f aca="false">N18*1.5%</f>
        <v>824.523</v>
      </c>
      <c r="R18" s="40" t="n">
        <f aca="false">O18+P18+Q18</f>
        <v>11268.481</v>
      </c>
      <c r="S18" s="40" t="n">
        <v>20000</v>
      </c>
      <c r="T18" s="40" t="n">
        <f aca="false">N18-R18-S18</f>
        <v>23699.719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17</v>
      </c>
      <c r="F19" s="40" t="n">
        <v>28455.68</v>
      </c>
      <c r="G19" s="40" t="n">
        <v>618.18</v>
      </c>
      <c r="H19" s="40" t="n">
        <v>8536.7</v>
      </c>
      <c r="I19" s="40"/>
      <c r="J19" s="40"/>
      <c r="K19" s="40"/>
      <c r="L19" s="40"/>
      <c r="M19" s="40"/>
      <c r="N19" s="40" t="n">
        <f aca="false">F19+G19+H19+I19+J19+L19</f>
        <v>37610.56</v>
      </c>
      <c r="O19" s="40" t="n">
        <f aca="false">N19*18%</f>
        <v>6769.9008</v>
      </c>
      <c r="P19" s="40" t="n">
        <f aca="false">N19*1%</f>
        <v>376.1056</v>
      </c>
      <c r="Q19" s="40" t="n">
        <f aca="false">N19*1.5%</f>
        <v>564.1584</v>
      </c>
      <c r="R19" s="40" t="n">
        <f aca="false">O19+P19+Q19</f>
        <v>7710.1648</v>
      </c>
      <c r="S19" s="40" t="n">
        <v>10000</v>
      </c>
      <c r="T19" s="40" t="n">
        <f aca="false">N19-R19-S19</f>
        <v>19900.3952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67218.68</v>
      </c>
      <c r="G20" s="46" t="n">
        <f aca="false">G18+G19</f>
        <v>1318.18</v>
      </c>
      <c r="H20" s="46" t="n">
        <f aca="false">H18+H19</f>
        <v>20165.6</v>
      </c>
      <c r="I20" s="46" t="n">
        <f aca="false">I18+I19</f>
        <v>3876.3</v>
      </c>
      <c r="J20" s="46" t="n">
        <f aca="false">J18+J19</f>
        <v>0</v>
      </c>
      <c r="K20" s="46" t="n">
        <f aca="false">K18+K19</f>
        <v>0</v>
      </c>
      <c r="L20" s="46" t="n">
        <f aca="false">L18+L19</f>
        <v>0</v>
      </c>
      <c r="M20" s="46" t="n">
        <f aca="false">M18+M19</f>
        <v>0</v>
      </c>
      <c r="N20" s="46" t="n">
        <f aca="false">N18+N19</f>
        <v>92578.76</v>
      </c>
      <c r="O20" s="46" t="n">
        <f aca="false">O18+O19</f>
        <v>16664.1768</v>
      </c>
      <c r="P20" s="46" t="n">
        <f aca="false">P18+P19</f>
        <v>925.7876</v>
      </c>
      <c r="Q20" s="46" t="n">
        <f aca="false">Q18+Q19</f>
        <v>1388.6814</v>
      </c>
      <c r="R20" s="46" t="n">
        <f aca="false">R18+R19</f>
        <v>18978.6458</v>
      </c>
      <c r="S20" s="46" t="n">
        <f aca="false">S18+S19</f>
        <v>30000</v>
      </c>
      <c r="T20" s="46" t="n">
        <f aca="false">T18+T19</f>
        <v>43600.1142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2025-04-09T14:04:18Z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