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<sst xmlns="http://schemas.openxmlformats.org/spreadsheetml/2006/main" count="47" uniqueCount="32">
  <si>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</si>
  <si>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</si>
  <si>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     ГРУДЕНЬ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</si>
  <si>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</si>
  <si>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</si>
  <si>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</si>
  <si>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</si>
  <si>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</si>
  <si>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</si>
  <si>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</si>
  <si>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</si>
  <si>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</si>
  <si>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 за щорічну оцінку</t>
  </si>
  <si>
    <t xml:space="preserve">Премія</t>
  </si>
  <si>
    <t xml:space="preserve">Компенса-ція за невико-ристану відпустку</t>
  </si>
  <si>
    <t xml:space="preserve">Відпустка</t>
  </si>
  <si>
    <t xml:space="preserve">Індексація</t>
  </si>
  <si>
    <t xml:space="preserve">Грошова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</si>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</sst>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23"/>
  <sheetViews>
    <sheetView showFormulas="false" showGridLines="false" showRowColHeaders="true" showZeros="true" rightToLeft="false" tabSelected="true" showOutlineSymbols="true" defaultGridColor="true" view="pageBreakPreview" topLeftCell="E10" colorId="64" zoomScale="100" zoomScaleNormal="100" zoomScalePageLayoutView="100" workbookViewId="0">
      <selection pane="topLeft" activeCell="V19" activeCellId="0" sqref="V19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10" min="9" style="0" width="10.69"/>
    <col collapsed="false" customWidth="true" hidden="false" outlineLevel="0" max="11" min="11" style="0" width="9.13"/>
    <col collapsed="false" customWidth="true" hidden="false" outlineLevel="0" max="12" min="12" style="0" width="10.69"/>
    <col collapsed="false" customWidth="true" hidden="false" outlineLevel="0" max="13" min="13" style="0" width="10.55"/>
    <col collapsed="false" customWidth="true" hidden="false" outlineLevel="0" max="14" min="14" style="0" width="10.98"/>
    <col collapsed="false" customWidth="true" hidden="false" outlineLevel="0" max="15" min="15" style="0" width="10.69"/>
    <col collapsed="false" customWidth="true" hidden="false" outlineLevel="0" max="16" min="16" style="0" width="10.55"/>
    <col collapsed="false" customWidth="true" hidden="false" outlineLevel="0" max="17" min="17" style="0" width="8.69"/>
    <col collapsed="false" customWidth="true" hidden="false" outlineLevel="0" max="18" min="18" style="0" width="7.27"/>
    <col collapsed="false" customWidth="true" hidden="false" outlineLevel="0" max="19" min="19" style="0" width="8.69"/>
    <col collapsed="false" customWidth="true" hidden="false" outlineLevel="0" max="20" min="20" style="0" width="10.55"/>
    <col collapsed="false" customWidth="true" hidden="false" outlineLevel="0" max="21" min="21" style="0" width="11.27"/>
    <col collapsed="false" customWidth="true" hidden="false" outlineLevel="0" max="22" min="22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R2" s="1"/>
    </row>
    <row r="3" customFormat="false" ht="13.15" hidden="false" customHeight="true" outlineLevel="0" collapsed="false">
      <c r="R3" s="1"/>
    </row>
    <row r="4" customFormat="false" ht="13.15" hidden="false" customHeight="true" outlineLevel="0" collapsed="false">
      <c r="R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R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R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R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  <c r="J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L9" s="13" t="n">
        <v>40528062</v>
      </c>
      <c r="M9" s="13"/>
      <c r="N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K10" s="16" t="s">
        <v>1</v>
      </c>
      <c r="L10" s="16"/>
      <c r="M10" s="16"/>
      <c r="N10" s="16"/>
      <c r="O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K11" s="16"/>
      <c r="L11" s="16"/>
      <c r="M11" s="16"/>
      <c r="N11" s="16"/>
      <c r="O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L12" s="17" t="s">
        <v>2</v>
      </c>
      <c r="M12" s="17"/>
      <c r="N12" s="17"/>
      <c r="O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63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5" t="s">
        <v>15</v>
      </c>
      <c r="N15" s="26" t="s">
        <v>16</v>
      </c>
      <c r="O15" s="26" t="s">
        <v>17</v>
      </c>
      <c r="P15" s="27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5" t="s">
        <v>23</v>
      </c>
      <c r="V15" s="22" t="s">
        <v>24</v>
      </c>
      <c r="W15" s="28"/>
    </row>
    <row r="16" customFormat="false" ht="13.5" hidden="false" customHeight="true" outlineLevel="0" collapsed="false">
      <c r="A16" s="29"/>
      <c r="B16" s="30"/>
      <c r="C16" s="31"/>
      <c r="D16" s="31"/>
      <c r="E16" s="31" t="s">
        <v>25</v>
      </c>
      <c r="F16" s="31" t="s">
        <v>26</v>
      </c>
      <c r="G16" s="31" t="s">
        <v>26</v>
      </c>
      <c r="H16" s="31" t="s">
        <v>26</v>
      </c>
      <c r="I16" s="31" t="s">
        <v>26</v>
      </c>
      <c r="J16" s="31" t="s">
        <v>26</v>
      </c>
      <c r="K16" s="31" t="s">
        <v>26</v>
      </c>
      <c r="L16" s="31" t="s">
        <v>26</v>
      </c>
      <c r="M16" s="31" t="s">
        <v>26</v>
      </c>
      <c r="N16" s="31" t="s">
        <v>26</v>
      </c>
      <c r="O16" s="31" t="s">
        <v>26</v>
      </c>
      <c r="P16" s="31" t="s">
        <v>26</v>
      </c>
      <c r="Q16" s="31" t="s">
        <v>26</v>
      </c>
      <c r="R16" s="31" t="s">
        <v>26</v>
      </c>
      <c r="S16" s="31" t="s">
        <v>26</v>
      </c>
      <c r="T16" s="31" t="s">
        <v>26</v>
      </c>
      <c r="U16" s="31" t="s">
        <v>26</v>
      </c>
      <c r="V16" s="31"/>
      <c r="W16" s="28"/>
    </row>
    <row r="17" customFormat="false" ht="15.75" hidden="false" customHeight="true" outlineLevel="0" collapsed="false">
      <c r="A17" s="32"/>
      <c r="B17" s="33"/>
      <c r="C17" s="34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</row>
    <row r="18" s="42" customFormat="true" ht="43.9" hidden="false" customHeight="true" outlineLevel="0" collapsed="false">
      <c r="A18" s="37" t="n">
        <v>1</v>
      </c>
      <c r="B18" s="38" t="n">
        <v>27</v>
      </c>
      <c r="C18" s="39" t="s">
        <v>27</v>
      </c>
      <c r="D18" s="39" t="s">
        <v>28</v>
      </c>
      <c r="E18" s="40" t="n">
        <v>22</v>
      </c>
      <c r="F18" s="41" t="n">
        <v>38763</v>
      </c>
      <c r="G18" s="41" t="n">
        <v>700</v>
      </c>
      <c r="H18" s="41" t="n">
        <v>11628.9</v>
      </c>
      <c r="I18" s="41" t="n">
        <v>3876.3</v>
      </c>
      <c r="J18" s="41" t="n">
        <v>31010.4</v>
      </c>
      <c r="K18" s="41" t="n">
        <v>23257.8</v>
      </c>
      <c r="L18" s="41"/>
      <c r="M18" s="41" t="n">
        <v>0</v>
      </c>
      <c r="N18" s="41" t="n">
        <v>211.96</v>
      </c>
      <c r="O18" s="41"/>
      <c r="P18" s="41" t="n">
        <f aca="false">F18+G18+H18+I18+K18+M18+O18+N18+J18</f>
        <v>109448.36</v>
      </c>
      <c r="Q18" s="41" t="n">
        <f aca="false">P18*18%</f>
        <v>19700.7048</v>
      </c>
      <c r="R18" s="41" t="n">
        <f aca="false">P18*1%</f>
        <v>1094.4836</v>
      </c>
      <c r="S18" s="41" t="n">
        <f aca="false">P18*5%</f>
        <v>5472.418</v>
      </c>
      <c r="T18" s="41" t="n">
        <v>26267.6</v>
      </c>
      <c r="U18" s="41" t="n">
        <v>23000</v>
      </c>
      <c r="V18" s="41" t="n">
        <f aca="false">P18-T18-U18</f>
        <v>60180.76</v>
      </c>
    </row>
    <row r="19" s="42" customFormat="true" ht="66" hidden="false" customHeight="true" outlineLevel="0" collapsed="false">
      <c r="A19" s="37" t="n">
        <v>2</v>
      </c>
      <c r="B19" s="38" t="n">
        <v>28</v>
      </c>
      <c r="C19" s="39" t="s">
        <v>29</v>
      </c>
      <c r="D19" s="39" t="s">
        <v>30</v>
      </c>
      <c r="E19" s="40" t="n">
        <v>18</v>
      </c>
      <c r="F19" s="41" t="n">
        <v>30129.55</v>
      </c>
      <c r="G19" s="41" t="n">
        <v>654.55</v>
      </c>
      <c r="H19" s="41" t="n">
        <v>9038.87</v>
      </c>
      <c r="I19" s="41"/>
      <c r="J19" s="41" t="n">
        <v>29460</v>
      </c>
      <c r="K19" s="41" t="n">
        <v>18077.73</v>
      </c>
      <c r="L19" s="41" t="n">
        <v>28376.46</v>
      </c>
      <c r="M19" s="41" t="n">
        <v>29952.93</v>
      </c>
      <c r="N19" s="41" t="n">
        <v>173.42</v>
      </c>
      <c r="O19" s="41"/>
      <c r="P19" s="41" t="n">
        <f aca="false">F19+G19+H19+I19+K19+M19+O19+N19+J19+L19</f>
        <v>145863.51</v>
      </c>
      <c r="Q19" s="41" t="n">
        <f aca="false">P19*18%</f>
        <v>26255.4318</v>
      </c>
      <c r="R19" s="41" t="n">
        <f aca="false">P19*1%</f>
        <v>1458.6351</v>
      </c>
      <c r="S19" s="41" t="n">
        <f aca="false">P19*5%</f>
        <v>7293.1755</v>
      </c>
      <c r="T19" s="41" t="n">
        <v>35007.25</v>
      </c>
      <c r="U19" s="41" t="n">
        <v>21200</v>
      </c>
      <c r="V19" s="41" t="n">
        <f aca="false">P19-T19-U19</f>
        <v>89656.26</v>
      </c>
    </row>
    <row r="20" customFormat="false" ht="38.45" hidden="false" customHeight="true" outlineLevel="0" collapsed="false">
      <c r="A20" s="43"/>
      <c r="B20" s="44"/>
      <c r="C20" s="45" t="s">
        <v>31</v>
      </c>
      <c r="D20" s="45"/>
      <c r="E20" s="46"/>
      <c r="F20" s="47" t="n">
        <f aca="false">F18+F19</f>
        <v>68892.55</v>
      </c>
      <c r="G20" s="47" t="n">
        <f aca="false">G18+G19</f>
        <v>1354.55</v>
      </c>
      <c r="H20" s="47" t="n">
        <f aca="false">H18+H19</f>
        <v>20667.77</v>
      </c>
      <c r="I20" s="47" t="n">
        <f aca="false">I18+I19</f>
        <v>3876.3</v>
      </c>
      <c r="J20" s="47"/>
      <c r="K20" s="47" t="n">
        <f aca="false">K18+K19</f>
        <v>41335.53</v>
      </c>
      <c r="L20" s="47" t="n">
        <f aca="false">L18+L19</f>
        <v>28376.46</v>
      </c>
      <c r="M20" s="47" t="n">
        <f aca="false">M18+M19</f>
        <v>29952.93</v>
      </c>
      <c r="N20" s="47" t="n">
        <f aca="false">N18+N19</f>
        <v>385.38</v>
      </c>
      <c r="O20" s="47" t="n">
        <f aca="false">O18+O19</f>
        <v>0</v>
      </c>
      <c r="P20" s="47" t="n">
        <f aca="false">P18+P19</f>
        <v>255311.87</v>
      </c>
      <c r="Q20" s="47" t="n">
        <f aca="false">Q18+Q19</f>
        <v>45956.1366</v>
      </c>
      <c r="R20" s="47" t="n">
        <f aca="false">R18+R19</f>
        <v>2553.1187</v>
      </c>
      <c r="S20" s="47" t="n">
        <f aca="false">S18+S19</f>
        <v>12765.5935</v>
      </c>
      <c r="T20" s="47" t="n">
        <f aca="false">T18+T19</f>
        <v>61274.85</v>
      </c>
      <c r="U20" s="47" t="n">
        <f aca="false">U18+U19</f>
        <v>44200</v>
      </c>
      <c r="V20" s="47" t="n">
        <f aca="false">V18+V19</f>
        <v>149837.02</v>
      </c>
      <c r="W20" s="28"/>
    </row>
    <row r="23" customFormat="false" ht="13.15" hidden="false" customHeight="true" outlineLevel="0" collapsed="false">
      <c r="H23" s="48"/>
      <c r="I23" s="48"/>
      <c r="J23" s="48"/>
    </row>
  </sheetData>
  <mergeCells count="3">
    <mergeCell ref="A9:C9"/>
    <mergeCell ref="L9:M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2025-04-10T12:17:29Z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