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Лист1!$15:$15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<sst xmlns="http://schemas.openxmlformats.org/spreadsheetml/2006/main" count="47" uniqueCount="32">
  <si>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</si>
  <si>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 xml:space="preserve">ВИТЯГ З РОЗРАХУНКОВО-ПЛАТІЖНОЇ ВІДОМОСТІ</t>
  </si>
  <si>
    <t xml:space="preserve">        ВЕРЕСЕНЬ 2023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</si>
  <si>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</si>
  <si>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</si>
  <si>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</si>
  <si>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</si>
  <si>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відпра-цьовано</t>
  </si>
  <si>
    <t xml:space="preserve">Посадовий оклад</t>
  </si>
  <si>
    <t xml:space="preserve">Ранг</t>
  </si>
  <si>
    <t xml:space="preserve">Вислуга років </t>
  </si>
  <si>
    <t xml:space="preserve"> Надбавка за таємність</t>
  </si>
  <si>
    <t xml:space="preserve">Премія за щорічну оцінку</t>
  </si>
  <si>
    <t xml:space="preserve">Премія</t>
  </si>
  <si>
    <t xml:space="preserve">Інтенсив-ність</t>
  </si>
  <si>
    <t xml:space="preserve">Відпустка</t>
  </si>
  <si>
    <t xml:space="preserve">Грошова допомога </t>
  </si>
  <si>
    <t xml:space="preserve">Матеріаль-на допомога </t>
  </si>
  <si>
    <t xml:space="preserve">РАЗОМ нарахова-но</t>
  </si>
  <si>
    <t xml:space="preserve">ПДФО</t>
  </si>
  <si>
    <t xml:space="preserve">Проф.внески</t>
  </si>
  <si>
    <t xml:space="preserve">Військо-вий збір</t>
  </si>
  <si>
    <t xml:space="preserve">РАЗОМ утримано</t>
  </si>
  <si>
    <t xml:space="preserve">аванс</t>
  </si>
  <si>
    <t xml:space="preserve">СУМА ДО ВИДАЧІ</t>
  </si>
  <si>
    <t xml:space="preserve">дні</t>
  </si>
  <si>
    <t xml:space="preserve">Сума</t>
  </si>
  <si>
    <t xml:space="preserve">Подошва Сергій Валерійович</t>
  </si>
  <si>
    <t xml:space="preserve">Директор департаменту</t>
  </si>
  <si>
    <t xml:space="preserve">Труханівський Юрій Михайлович</t>
  </si>
  <si>
    <t xml:space="preserve">Заступник директора департаменту – начальник управління</t>
  </si>
  <si>
    <t xml:space="preserve">ВСЬОГО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</si>
</sst>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0"/>
    <numFmt numFmtId="167" formatCode="@"/>
    <numFmt numFmtId="168" formatCode="0.00"/>
    <numFmt numFmtId="169" formatCode="###0.00;\-###0.00;;"/>
  </numFmts>
  <fonts count="18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6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23"/>
  <sheetViews>
    <sheetView showFormulas="false" showGridLines="false" showRowColHeaders="true" showZeros="true" rightToLeft="false" tabSelected="true" showOutlineSymbols="true" defaultGridColor="true" view="pageBreakPreview" topLeftCell="E10" colorId="64" zoomScale="100" zoomScaleNormal="100" zoomScalePageLayoutView="100" workbookViewId="0">
      <selection pane="topLeft" activeCell="P18" activeCellId="0" sqref="P18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3.12"/>
    <col collapsed="false" customWidth="true" hidden="false" outlineLevel="0" max="4" min="4" style="0" width="15.27"/>
    <col collapsed="false" customWidth="true" hidden="false" outlineLevel="0" max="5" min="5" style="0" width="8.27"/>
    <col collapsed="false" customWidth="true" hidden="false" outlineLevel="0" max="6" min="6" style="0" width="11.12"/>
    <col collapsed="false" customWidth="true" hidden="false" outlineLevel="0" max="7" min="7" style="0" width="8.27"/>
    <col collapsed="false" customWidth="true" hidden="false" outlineLevel="0" max="8" min="8" style="0" width="9.84"/>
    <col collapsed="false" customWidth="true" hidden="false" outlineLevel="0" max="10" min="9" style="0" width="10.69"/>
    <col collapsed="false" customWidth="true" hidden="false" outlineLevel="0" max="11" min="11" style="0" width="9.13"/>
    <col collapsed="false" customWidth="true" hidden="false" outlineLevel="0" max="12" min="12" style="0" width="10.69"/>
    <col collapsed="false" customWidth="true" hidden="false" outlineLevel="0" max="13" min="13" style="0" width="10.55"/>
    <col collapsed="false" customWidth="true" hidden="false" outlineLevel="0" max="14" min="14" style="0" width="10.98"/>
    <col collapsed="false" customWidth="true" hidden="false" outlineLevel="0" max="15" min="15" style="0" width="10.69"/>
    <col collapsed="false" customWidth="true" hidden="false" outlineLevel="0" max="16" min="16" style="0" width="10.55"/>
    <col collapsed="false" customWidth="true" hidden="false" outlineLevel="0" max="17" min="17" style="0" width="8.69"/>
    <col collapsed="false" customWidth="true" hidden="false" outlineLevel="0" max="18" min="18" style="0" width="7.27"/>
    <col collapsed="false" customWidth="true" hidden="false" outlineLevel="0" max="19" min="19" style="0" width="8.69"/>
    <col collapsed="false" customWidth="true" hidden="false" outlineLevel="0" max="20" min="20" style="0" width="10.55"/>
    <col collapsed="false" customWidth="true" hidden="false" outlineLevel="0" max="21" min="21" style="0" width="11.27"/>
    <col collapsed="false" customWidth="true" hidden="false" outlineLevel="0" max="22" min="22" style="0" width="10.98"/>
  </cols>
  <sheetData>
    <row r="1" customFormat="false" ht="13.15" hidden="false" customHeight="true" outlineLevel="0" collapsed="false">
      <c r="R1" s="1"/>
    </row>
    <row r="2" customFormat="false" ht="13.15" hidden="false" customHeight="true" outlineLevel="0" collapsed="false">
      <c r="R2" s="1"/>
    </row>
    <row r="3" customFormat="false" ht="13.15" hidden="false" customHeight="true" outlineLevel="0" collapsed="false">
      <c r="R3" s="1"/>
    </row>
    <row r="4" customFormat="false" ht="13.15" hidden="false" customHeight="true" outlineLevel="0" collapsed="false">
      <c r="R4" s="1"/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  <c r="G5" s="4"/>
      <c r="R5" s="1"/>
    </row>
    <row r="6" customFormat="false" ht="13.15" hidden="false" customHeight="true" outlineLevel="0" collapsed="false">
      <c r="A6" s="2"/>
      <c r="B6" s="2"/>
      <c r="C6" s="3"/>
      <c r="D6" s="3"/>
      <c r="E6" s="4"/>
      <c r="F6" s="4"/>
      <c r="G6" s="4"/>
      <c r="R6" s="1"/>
    </row>
    <row r="7" customFormat="false" ht="13.15" hidden="false" customHeight="true" outlineLevel="0" collapsed="false">
      <c r="A7" s="2"/>
      <c r="B7" s="2"/>
      <c r="C7" s="3"/>
      <c r="D7" s="3"/>
      <c r="E7" s="4"/>
      <c r="F7" s="4"/>
      <c r="G7" s="4"/>
      <c r="R7" s="1"/>
    </row>
    <row r="8" customFormat="false" ht="17.45" hidden="false" customHeight="true" outlineLevel="0" collapsed="false">
      <c r="A8" s="5" t="s">
        <v>0</v>
      </c>
      <c r="B8" s="5"/>
      <c r="C8" s="6"/>
      <c r="D8" s="6"/>
      <c r="E8" s="7"/>
      <c r="F8" s="8"/>
      <c r="G8" s="8"/>
      <c r="H8" s="9"/>
      <c r="I8" s="9"/>
      <c r="J8" s="9"/>
    </row>
    <row r="9" customFormat="false" ht="13.15" hidden="false" customHeight="true" outlineLevel="0" collapsed="false">
      <c r="A9" s="10"/>
      <c r="B9" s="10"/>
      <c r="C9" s="10"/>
      <c r="D9" s="11"/>
      <c r="E9" s="12"/>
      <c r="F9" s="12"/>
      <c r="G9" s="12"/>
      <c r="L9" s="13" t="n">
        <v>40528062</v>
      </c>
      <c r="M9" s="13"/>
      <c r="N9" s="14"/>
    </row>
    <row r="10" customFormat="false" ht="16.9" hidden="false" customHeight="true" outlineLevel="0" collapsed="false">
      <c r="A10" s="15"/>
      <c r="B10" s="15"/>
      <c r="C10" s="15"/>
      <c r="D10" s="11"/>
      <c r="E10" s="12"/>
      <c r="F10" s="12"/>
      <c r="G10" s="12"/>
      <c r="K10" s="16" t="s">
        <v>1</v>
      </c>
      <c r="L10" s="16"/>
      <c r="M10" s="16"/>
      <c r="N10" s="16"/>
      <c r="O10" s="16"/>
    </row>
    <row r="11" customFormat="false" ht="7.9" hidden="false" customHeight="true" outlineLevel="0" collapsed="false">
      <c r="A11" s="15"/>
      <c r="B11" s="15"/>
      <c r="C11" s="15"/>
      <c r="D11" s="11"/>
      <c r="E11" s="12"/>
      <c r="F11" s="12"/>
      <c r="G11" s="12"/>
      <c r="K11" s="16"/>
      <c r="L11" s="16"/>
      <c r="M11" s="16"/>
      <c r="N11" s="16"/>
      <c r="O11" s="16"/>
    </row>
    <row r="12" customFormat="false" ht="18.6" hidden="false" customHeight="true" outlineLevel="0" collapsed="false">
      <c r="A12" s="15"/>
      <c r="B12" s="15"/>
      <c r="C12" s="15"/>
      <c r="D12" s="11"/>
      <c r="E12" s="12"/>
      <c r="F12" s="12"/>
      <c r="G12" s="12"/>
      <c r="L12" s="17" t="s">
        <v>2</v>
      </c>
      <c r="M12" s="17"/>
      <c r="N12" s="17"/>
      <c r="O12" s="17"/>
    </row>
    <row r="13" customFormat="false" ht="13.15" hidden="false" customHeight="true" outlineLevel="0" collapsed="false">
      <c r="A13" s="15"/>
      <c r="B13" s="15"/>
      <c r="C13" s="15"/>
      <c r="D13" s="11"/>
      <c r="E13" s="12"/>
      <c r="F13" s="12"/>
      <c r="G13" s="12"/>
    </row>
    <row r="14" customFormat="false" ht="13.15" hidden="false" customHeight="true" outlineLevel="0" collapsed="false">
      <c r="A14" s="18"/>
      <c r="B14" s="18"/>
      <c r="C14" s="19"/>
      <c r="D14" s="19"/>
      <c r="E14" s="19"/>
      <c r="F14" s="19"/>
      <c r="G14" s="19"/>
    </row>
    <row r="15" customFormat="false" ht="63" hidden="false" customHeight="true" outlineLevel="0" collapsed="false">
      <c r="A15" s="20" t="s">
        <v>3</v>
      </c>
      <c r="B15" s="21" t="s">
        <v>4</v>
      </c>
      <c r="C15" s="22" t="s">
        <v>5</v>
      </c>
      <c r="D15" s="23" t="s">
        <v>6</v>
      </c>
      <c r="E15" s="24" t="s">
        <v>7</v>
      </c>
      <c r="F15" s="25" t="s">
        <v>8</v>
      </c>
      <c r="G15" s="25" t="s">
        <v>9</v>
      </c>
      <c r="H15" s="25" t="s">
        <v>10</v>
      </c>
      <c r="I15" s="25" t="s">
        <v>11</v>
      </c>
      <c r="J15" s="25" t="s">
        <v>12</v>
      </c>
      <c r="K15" s="25" t="s">
        <v>13</v>
      </c>
      <c r="L15" s="25" t="s">
        <v>14</v>
      </c>
      <c r="M15" s="25" t="s">
        <v>15</v>
      </c>
      <c r="N15" s="26" t="s">
        <v>16</v>
      </c>
      <c r="O15" s="26" t="s">
        <v>17</v>
      </c>
      <c r="P15" s="27" t="s">
        <v>18</v>
      </c>
      <c r="Q15" s="25" t="s">
        <v>19</v>
      </c>
      <c r="R15" s="25" t="s">
        <v>20</v>
      </c>
      <c r="S15" s="25" t="s">
        <v>21</v>
      </c>
      <c r="T15" s="25" t="s">
        <v>22</v>
      </c>
      <c r="U15" s="25" t="s">
        <v>23</v>
      </c>
      <c r="V15" s="22" t="s">
        <v>24</v>
      </c>
    </row>
    <row r="16" customFormat="false" ht="13.5" hidden="false" customHeight="true" outlineLevel="0" collapsed="false">
      <c r="A16" s="28"/>
      <c r="B16" s="29"/>
      <c r="C16" s="30"/>
      <c r="D16" s="30"/>
      <c r="E16" s="30" t="s">
        <v>25</v>
      </c>
      <c r="F16" s="30" t="s">
        <v>26</v>
      </c>
      <c r="G16" s="30" t="s">
        <v>26</v>
      </c>
      <c r="H16" s="30" t="s">
        <v>26</v>
      </c>
      <c r="I16" s="30" t="s">
        <v>26</v>
      </c>
      <c r="J16" s="30" t="s">
        <v>26</v>
      </c>
      <c r="K16" s="30" t="s">
        <v>26</v>
      </c>
      <c r="L16" s="30" t="s">
        <v>26</v>
      </c>
      <c r="M16" s="30" t="s">
        <v>26</v>
      </c>
      <c r="N16" s="30" t="s">
        <v>26</v>
      </c>
      <c r="O16" s="30" t="s">
        <v>26</v>
      </c>
      <c r="P16" s="30" t="s">
        <v>26</v>
      </c>
      <c r="Q16" s="30" t="s">
        <v>26</v>
      </c>
      <c r="R16" s="30" t="s">
        <v>26</v>
      </c>
      <c r="S16" s="30" t="s">
        <v>26</v>
      </c>
      <c r="T16" s="30" t="s">
        <v>26</v>
      </c>
      <c r="U16" s="30" t="s">
        <v>26</v>
      </c>
      <c r="V16" s="30"/>
    </row>
    <row r="17" customFormat="false" ht="15.75" hidden="false" customHeight="true" outlineLevel="0" collapsed="false">
      <c r="A17" s="31"/>
      <c r="B17" s="32"/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="40" customFormat="true" ht="43.9" hidden="false" customHeight="true" outlineLevel="0" collapsed="false">
      <c r="A18" s="35" t="n">
        <v>1</v>
      </c>
      <c r="B18" s="36" t="n">
        <v>27</v>
      </c>
      <c r="C18" s="37" t="s">
        <v>27</v>
      </c>
      <c r="D18" s="37" t="s">
        <v>28</v>
      </c>
      <c r="E18" s="38" t="n">
        <v>21</v>
      </c>
      <c r="F18" s="39" t="n">
        <v>12800</v>
      </c>
      <c r="G18" s="39" t="n">
        <v>700</v>
      </c>
      <c r="H18" s="39" t="n">
        <v>6400</v>
      </c>
      <c r="I18" s="39" t="n">
        <v>1280</v>
      </c>
      <c r="J18" s="39"/>
      <c r="K18" s="39"/>
      <c r="L18" s="39" t="n">
        <v>12800</v>
      </c>
      <c r="M18" s="39"/>
      <c r="N18" s="39"/>
      <c r="O18" s="39"/>
      <c r="P18" s="39" t="n">
        <f aca="false">F18+G18+H18+I18+J18+K18+L18+M18+N18+O18</f>
        <v>33980</v>
      </c>
      <c r="Q18" s="39" t="n">
        <f aca="false">P18*18%</f>
        <v>6116.4</v>
      </c>
      <c r="R18" s="39" t="n">
        <f aca="false">P18*1%</f>
        <v>339.8</v>
      </c>
      <c r="S18" s="39" t="n">
        <f aca="false">P18*1.5%</f>
        <v>509.7</v>
      </c>
      <c r="T18" s="39" t="n">
        <f aca="false">Q18+R18+S18</f>
        <v>6965.9</v>
      </c>
      <c r="U18" s="39" t="n">
        <v>14000</v>
      </c>
      <c r="V18" s="39" t="n">
        <f aca="false">P18-T18-U18</f>
        <v>13014.1</v>
      </c>
    </row>
    <row r="19" s="45" customFormat="true" ht="66" hidden="false" customHeight="true" outlineLevel="0" collapsed="false">
      <c r="A19" s="41" t="n">
        <v>2</v>
      </c>
      <c r="B19" s="41" t="n">
        <v>28</v>
      </c>
      <c r="C19" s="42" t="s">
        <v>29</v>
      </c>
      <c r="D19" s="42" t="s">
        <v>30</v>
      </c>
      <c r="E19" s="43" t="n">
        <v>21</v>
      </c>
      <c r="F19" s="44" t="n">
        <v>11300</v>
      </c>
      <c r="G19" s="44" t="n">
        <v>700</v>
      </c>
      <c r="H19" s="44" t="n">
        <v>5424</v>
      </c>
      <c r="I19" s="44"/>
      <c r="J19" s="44"/>
      <c r="K19" s="44"/>
      <c r="L19" s="44" t="n">
        <v>7910</v>
      </c>
      <c r="M19" s="44"/>
      <c r="N19" s="44"/>
      <c r="O19" s="44"/>
      <c r="P19" s="44" t="n">
        <f aca="false">F19+G19+H19+I19+J19+K19+L19+M19+N19+O19</f>
        <v>25334</v>
      </c>
      <c r="Q19" s="44" t="n">
        <f aca="false">P19*18%</f>
        <v>4560.12</v>
      </c>
      <c r="R19" s="44" t="n">
        <f aca="false">P19*1%</f>
        <v>253.34</v>
      </c>
      <c r="S19" s="44" t="n">
        <f aca="false">P19*1.5%</f>
        <v>380.01</v>
      </c>
      <c r="T19" s="44" t="n">
        <f aca="false">Q19+R19+S19</f>
        <v>5193.47</v>
      </c>
      <c r="U19" s="44" t="n">
        <v>7300</v>
      </c>
      <c r="V19" s="44" t="n">
        <f aca="false">P19-T19-U19</f>
        <v>12840.53</v>
      </c>
    </row>
    <row r="20" customFormat="false" ht="38.45" hidden="false" customHeight="true" outlineLevel="0" collapsed="false">
      <c r="A20" s="28"/>
      <c r="B20" s="29"/>
      <c r="C20" s="46" t="s">
        <v>31</v>
      </c>
      <c r="D20" s="46"/>
      <c r="E20" s="47"/>
      <c r="F20" s="48" t="n">
        <f aca="false">F18+F19</f>
        <v>24100</v>
      </c>
      <c r="G20" s="48" t="n">
        <f aca="false">G18+G19</f>
        <v>1400</v>
      </c>
      <c r="H20" s="48" t="n">
        <f aca="false">H18+H19</f>
        <v>11824</v>
      </c>
      <c r="I20" s="48" t="n">
        <f aca="false">I18+I19</f>
        <v>1280</v>
      </c>
      <c r="J20" s="48" t="n">
        <f aca="false">J18+J19</f>
        <v>0</v>
      </c>
      <c r="K20" s="48" t="n">
        <f aca="false">K18+K19</f>
        <v>0</v>
      </c>
      <c r="L20" s="48" t="n">
        <f aca="false">L18+L19</f>
        <v>20710</v>
      </c>
      <c r="M20" s="48" t="n">
        <f aca="false">M18+M19</f>
        <v>0</v>
      </c>
      <c r="N20" s="48" t="n">
        <f aca="false">N18+N19</f>
        <v>0</v>
      </c>
      <c r="O20" s="48" t="n">
        <f aca="false">O18+O19</f>
        <v>0</v>
      </c>
      <c r="P20" s="48" t="n">
        <f aca="false">P18+P19</f>
        <v>59314</v>
      </c>
      <c r="Q20" s="48" t="n">
        <f aca="false">Q18+Q19</f>
        <v>10676.52</v>
      </c>
      <c r="R20" s="48" t="n">
        <f aca="false">R18+R19</f>
        <v>593.14</v>
      </c>
      <c r="S20" s="48" t="n">
        <f aca="false">S18+S19</f>
        <v>889.71</v>
      </c>
      <c r="T20" s="48" t="n">
        <f aca="false">T18+T19</f>
        <v>12159.37</v>
      </c>
      <c r="U20" s="48" t="n">
        <f aca="false">U18+U19</f>
        <v>21300</v>
      </c>
      <c r="V20" s="48" t="n">
        <f aca="false">V18+V19</f>
        <v>25854.63</v>
      </c>
    </row>
    <row r="23" customFormat="false" ht="13.15" hidden="false" customHeight="true" outlineLevel="0" collapsed="false">
      <c r="H23" s="49"/>
      <c r="I23" s="49"/>
      <c r="J23" s="49"/>
    </row>
  </sheetData>
  <mergeCells count="3">
    <mergeCell ref="A9:C9"/>
    <mergeCell ref="L9:M9"/>
    <mergeCell ref="C20:D20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Nadja</cp:lastModifiedBy>
  <cp:lastPrinted>2025-04-02T07:51:30Z</cp:lastPrinted>
  <dcterms:modified xsi:type="dcterms:W3CDTF">2025-04-11T12:20:25Z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