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<sst xmlns="http://schemas.openxmlformats.org/spreadsheetml/2006/main" count="47" uniqueCount="32">
  <si>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</si>
  <si>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</si>
  <si>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СЕРПЕНЬ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</si>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</sst>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L20" activeCellId="0" sqref="L20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15</v>
      </c>
      <c r="F18" s="39" t="n">
        <v>8347.83</v>
      </c>
      <c r="G18" s="39" t="n">
        <v>456.52</v>
      </c>
      <c r="H18" s="39" t="n">
        <v>4173.92</v>
      </c>
      <c r="I18" s="39" t="n">
        <v>834.78</v>
      </c>
      <c r="J18" s="39"/>
      <c r="K18" s="39"/>
      <c r="L18" s="39" t="n">
        <v>8347.83</v>
      </c>
      <c r="M18" s="39" t="n">
        <v>12290.52</v>
      </c>
      <c r="N18" s="39"/>
      <c r="O18" s="39"/>
      <c r="P18" s="39" t="n">
        <f aca="false">F18+G18+H18+I18+J18+K18+L18+M18+N18+O18</f>
        <v>34451.4</v>
      </c>
      <c r="Q18" s="39" t="n">
        <f aca="false">P18*18%</f>
        <v>6201.252</v>
      </c>
      <c r="R18" s="39" t="n">
        <f aca="false">P18*1%</f>
        <v>344.514</v>
      </c>
      <c r="S18" s="39" t="n">
        <f aca="false">P18*1.5%</f>
        <v>516.771</v>
      </c>
      <c r="T18" s="39" t="n">
        <f aca="false">Q18+R18+S18</f>
        <v>7062.537</v>
      </c>
      <c r="U18" s="39" t="n">
        <v>12500</v>
      </c>
      <c r="V18" s="39" t="n">
        <f aca="false">P18-T18-U18</f>
        <v>14888.863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11</v>
      </c>
      <c r="F19" s="44" t="n">
        <v>5404.35</v>
      </c>
      <c r="G19" s="44" t="n">
        <v>334.78</v>
      </c>
      <c r="H19" s="44" t="n">
        <v>2594.09</v>
      </c>
      <c r="I19" s="44"/>
      <c r="J19" s="44"/>
      <c r="K19" s="44"/>
      <c r="L19" s="44" t="n">
        <v>2702.18</v>
      </c>
      <c r="M19" s="44" t="n">
        <v>15822.08</v>
      </c>
      <c r="N19" s="44" t="n">
        <v>25898.9</v>
      </c>
      <c r="O19" s="44"/>
      <c r="P19" s="44" t="n">
        <f aca="false">F19+G19+H19+I19+J19+K19+L19+M19+N19+O19</f>
        <v>52756.38</v>
      </c>
      <c r="Q19" s="44" t="n">
        <f aca="false">P19*18%</f>
        <v>9496.1484</v>
      </c>
      <c r="R19" s="44" t="n">
        <f aca="false">P19*1%</f>
        <v>527.5638</v>
      </c>
      <c r="S19" s="44" t="n">
        <f aca="false">P19*1.5%</f>
        <v>791.3457</v>
      </c>
      <c r="T19" s="44" t="n">
        <f aca="false">Q19+R19+S19</f>
        <v>10815.0579</v>
      </c>
      <c r="U19" s="44" t="n">
        <v>37400</v>
      </c>
      <c r="V19" s="44" t="n">
        <f aca="false">P19-T19-U19</f>
        <v>4541.32210000001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13752.18</v>
      </c>
      <c r="G20" s="48" t="n">
        <f aca="false">G18+G19</f>
        <v>791.3</v>
      </c>
      <c r="H20" s="48" t="n">
        <f aca="false">H18+H19</f>
        <v>6768.01</v>
      </c>
      <c r="I20" s="48" t="n">
        <f aca="false">I18+I19</f>
        <v>834.78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11050.01</v>
      </c>
      <c r="M20" s="48" t="n">
        <f aca="false">M18+M19</f>
        <v>28112.6</v>
      </c>
      <c r="N20" s="48" t="n">
        <f aca="false">N18+N19</f>
        <v>25898.9</v>
      </c>
      <c r="O20" s="48" t="n">
        <f aca="false">O18+O19</f>
        <v>0</v>
      </c>
      <c r="P20" s="48" t="n">
        <f aca="false">P18+P19</f>
        <v>87207.78</v>
      </c>
      <c r="Q20" s="48" t="n">
        <f aca="false">Q18+Q19</f>
        <v>15697.4004</v>
      </c>
      <c r="R20" s="48" t="n">
        <f aca="false">R18+R19</f>
        <v>872.0778</v>
      </c>
      <c r="S20" s="48" t="n">
        <f aca="false">S18+S19</f>
        <v>1308.1167</v>
      </c>
      <c r="T20" s="48" t="n">
        <f aca="false">T18+T19</f>
        <v>17877.5949</v>
      </c>
      <c r="U20" s="48" t="n">
        <f aca="false">U18+U19</f>
        <v>49900</v>
      </c>
      <c r="V20" s="48" t="n">
        <f aca="false">V18+V19</f>
        <v>19430.1851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2025-04-11T12:27:04Z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