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<sst xmlns="http://schemas.openxmlformats.org/spreadsheetml/2006/main" count="47" uniqueCount="32">
  <si>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</si>
  <si>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</si>
  <si>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ЛИСТОПАД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</si>
  <si>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</si>
  <si>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</si>
  <si>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</si>
  <si>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</si>
  <si>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</si>
  <si>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</si>
  <si>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</si>
  <si>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</si>
  <si>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</si>
  <si>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 за щорічну оцінку</t>
  </si>
  <si>
    <t xml:space="preserve">Премія</t>
  </si>
  <si>
    <t xml:space="preserve">Інтенсив-ність</t>
  </si>
  <si>
    <t xml:space="preserve">Відпустка</t>
  </si>
  <si>
    <t xml:space="preserve">Грошова допомога </t>
  </si>
  <si>
    <t xml:space="preserve">Матеріаль-на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</si>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</sst>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23"/>
  <sheetViews>
    <sheetView showFormulas="false" showGridLines="false" showRowColHeaders="true" showZeros="true" rightToLeft="false" tabSelected="true" showOutlineSymbols="true" defaultGridColor="true" view="pageBreakPreview" topLeftCell="A10" colorId="64" zoomScale="100" zoomScaleNormal="100" zoomScalePageLayoutView="100" workbookViewId="0">
      <selection pane="topLeft" activeCell="G12" activeCellId="0" sqref="G12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5.2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10" min="9" style="0" width="10.69"/>
    <col collapsed="false" customWidth="true" hidden="false" outlineLevel="0" max="11" min="11" style="0" width="9.13"/>
    <col collapsed="false" customWidth="true" hidden="false" outlineLevel="0" max="12" min="12" style="0" width="10.69"/>
    <col collapsed="false" customWidth="true" hidden="false" outlineLevel="0" max="13" min="13" style="0" width="10.55"/>
    <col collapsed="false" customWidth="true" hidden="false" outlineLevel="0" max="14" min="14" style="0" width="10.98"/>
    <col collapsed="false" customWidth="true" hidden="false" outlineLevel="0" max="15" min="15" style="0" width="10.69"/>
    <col collapsed="false" customWidth="true" hidden="false" outlineLevel="0" max="16" min="16" style="0" width="10.55"/>
    <col collapsed="false" customWidth="true" hidden="false" outlineLevel="0" max="17" min="17" style="0" width="8.69"/>
    <col collapsed="false" customWidth="true" hidden="false" outlineLevel="0" max="18" min="18" style="0" width="7.27"/>
    <col collapsed="false" customWidth="true" hidden="false" outlineLevel="0" max="19" min="19" style="0" width="8.69"/>
    <col collapsed="false" customWidth="true" hidden="false" outlineLevel="0" max="20" min="20" style="0" width="10.55"/>
    <col collapsed="false" customWidth="true" hidden="false" outlineLevel="0" max="21" min="21" style="0" width="11.27"/>
    <col collapsed="false" customWidth="true" hidden="false" outlineLevel="0" max="22" min="22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R2" s="1"/>
    </row>
    <row r="3" customFormat="false" ht="13.15" hidden="false" customHeight="true" outlineLevel="0" collapsed="false">
      <c r="R3" s="1"/>
    </row>
    <row r="4" customFormat="false" ht="13.15" hidden="false" customHeight="true" outlineLevel="0" collapsed="false">
      <c r="R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R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R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R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  <c r="J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L9" s="13" t="n">
        <v>40528062</v>
      </c>
      <c r="M9" s="13"/>
      <c r="N9" s="14"/>
    </row>
    <row r="10" customFormat="false" ht="16.9" hidden="false" customHeight="true" outlineLevel="0" collapsed="false">
      <c r="A10" s="15"/>
      <c r="B10" s="15"/>
      <c r="C10" s="15"/>
      <c r="D10" s="11"/>
      <c r="E10" s="12"/>
      <c r="F10" s="12"/>
      <c r="G10" s="12"/>
      <c r="K10" s="16" t="s">
        <v>1</v>
      </c>
      <c r="L10" s="16"/>
      <c r="M10" s="16"/>
      <c r="N10" s="16"/>
      <c r="O10" s="16"/>
    </row>
    <row r="11" customFormat="false" ht="7.9" hidden="false" customHeight="true" outlineLevel="0" collapsed="false">
      <c r="A11" s="15"/>
      <c r="B11" s="15"/>
      <c r="C11" s="15"/>
      <c r="D11" s="11"/>
      <c r="E11" s="12"/>
      <c r="F11" s="12"/>
      <c r="G11" s="12"/>
      <c r="K11" s="16"/>
      <c r="L11" s="16"/>
      <c r="M11" s="16"/>
      <c r="N11" s="16"/>
      <c r="O11" s="16"/>
    </row>
    <row r="12" customFormat="false" ht="18.6" hidden="false" customHeight="true" outlineLevel="0" collapsed="false">
      <c r="A12" s="15"/>
      <c r="B12" s="15"/>
      <c r="C12" s="15"/>
      <c r="D12" s="11"/>
      <c r="E12" s="12"/>
      <c r="F12" s="12"/>
      <c r="G12" s="12"/>
      <c r="L12" s="17" t="s">
        <v>2</v>
      </c>
      <c r="M12" s="17"/>
      <c r="N12" s="17"/>
      <c r="O12" s="17"/>
    </row>
    <row r="13" customFormat="false" ht="13.15" hidden="false" customHeight="true" outlineLevel="0" collapsed="false">
      <c r="A13" s="15"/>
      <c r="B13" s="15"/>
      <c r="C13" s="15"/>
      <c r="D13" s="11"/>
      <c r="E13" s="12"/>
      <c r="F13" s="12"/>
      <c r="G13" s="12"/>
    </row>
    <row r="14" customFormat="false" ht="13.15" hidden="false" customHeight="true" outlineLevel="0" collapsed="false">
      <c r="A14" s="18"/>
      <c r="B14" s="18"/>
      <c r="C14" s="19"/>
      <c r="D14" s="19"/>
      <c r="E14" s="19"/>
      <c r="F14" s="19"/>
      <c r="G14" s="19"/>
    </row>
    <row r="15" customFormat="false" ht="63" hidden="false" customHeight="true" outlineLevel="0" collapsed="false">
      <c r="A15" s="20" t="s">
        <v>3</v>
      </c>
      <c r="B15" s="21" t="s">
        <v>4</v>
      </c>
      <c r="C15" s="22" t="s">
        <v>5</v>
      </c>
      <c r="D15" s="23" t="s">
        <v>6</v>
      </c>
      <c r="E15" s="24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13</v>
      </c>
      <c r="L15" s="25" t="s">
        <v>14</v>
      </c>
      <c r="M15" s="25" t="s">
        <v>15</v>
      </c>
      <c r="N15" s="26" t="s">
        <v>16</v>
      </c>
      <c r="O15" s="26" t="s">
        <v>17</v>
      </c>
      <c r="P15" s="27" t="s">
        <v>18</v>
      </c>
      <c r="Q15" s="25" t="s">
        <v>19</v>
      </c>
      <c r="R15" s="25" t="s">
        <v>20</v>
      </c>
      <c r="S15" s="25" t="s">
        <v>21</v>
      </c>
      <c r="T15" s="25" t="s">
        <v>22</v>
      </c>
      <c r="U15" s="25" t="s">
        <v>23</v>
      </c>
      <c r="V15" s="22" t="s">
        <v>24</v>
      </c>
      <c r="W15" s="28"/>
    </row>
    <row r="16" customFormat="false" ht="13.5" hidden="false" customHeight="true" outlineLevel="0" collapsed="false">
      <c r="A16" s="29"/>
      <c r="B16" s="30"/>
      <c r="C16" s="31"/>
      <c r="D16" s="31"/>
      <c r="E16" s="31" t="s">
        <v>25</v>
      </c>
      <c r="F16" s="31" t="s">
        <v>26</v>
      </c>
      <c r="G16" s="31" t="s">
        <v>26</v>
      </c>
      <c r="H16" s="31" t="s">
        <v>26</v>
      </c>
      <c r="I16" s="31" t="s">
        <v>26</v>
      </c>
      <c r="J16" s="31" t="s">
        <v>26</v>
      </c>
      <c r="K16" s="31" t="s">
        <v>26</v>
      </c>
      <c r="L16" s="31" t="s">
        <v>26</v>
      </c>
      <c r="M16" s="31" t="s">
        <v>26</v>
      </c>
      <c r="N16" s="31" t="s">
        <v>26</v>
      </c>
      <c r="O16" s="31" t="s">
        <v>26</v>
      </c>
      <c r="P16" s="31" t="s">
        <v>26</v>
      </c>
      <c r="Q16" s="31" t="s">
        <v>26</v>
      </c>
      <c r="R16" s="31" t="s">
        <v>26</v>
      </c>
      <c r="S16" s="31" t="s">
        <v>26</v>
      </c>
      <c r="T16" s="31" t="s">
        <v>26</v>
      </c>
      <c r="U16" s="31" t="s">
        <v>26</v>
      </c>
      <c r="V16" s="31"/>
      <c r="W16" s="28"/>
    </row>
    <row r="17" customFormat="false" ht="15.75" hidden="false" customHeight="true" outlineLevel="0" collapsed="false">
      <c r="A17" s="32"/>
      <c r="B17" s="33"/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</row>
    <row r="18" s="42" customFormat="true" ht="43.9" hidden="false" customHeight="true" outlineLevel="0" collapsed="false">
      <c r="A18" s="37" t="n">
        <v>1</v>
      </c>
      <c r="B18" s="38" t="n">
        <v>27</v>
      </c>
      <c r="C18" s="39" t="s">
        <v>27</v>
      </c>
      <c r="D18" s="39" t="s">
        <v>28</v>
      </c>
      <c r="E18" s="40" t="n">
        <v>21</v>
      </c>
      <c r="F18" s="41" t="n">
        <v>12218.18</v>
      </c>
      <c r="G18" s="41" t="n">
        <v>668.18</v>
      </c>
      <c r="H18" s="41" t="n">
        <v>6109.09</v>
      </c>
      <c r="I18" s="41" t="n">
        <v>1221.82</v>
      </c>
      <c r="J18" s="41"/>
      <c r="K18" s="41" t="n">
        <v>1221.82</v>
      </c>
      <c r="L18" s="41" t="n">
        <v>12218.18</v>
      </c>
      <c r="M18" s="41" t="n">
        <v>3220.08</v>
      </c>
      <c r="N18" s="41" t="n">
        <v>32583.02</v>
      </c>
      <c r="O18" s="41"/>
      <c r="P18" s="41" t="n">
        <f aca="false">F18+G18+H18+I18+J18+K18+L18+M18+N18+O18</f>
        <v>69460.37</v>
      </c>
      <c r="Q18" s="41" t="n">
        <f aca="false">P18*18%</f>
        <v>12502.8666</v>
      </c>
      <c r="R18" s="41" t="n">
        <f aca="false">P18*1%</f>
        <v>694.6037</v>
      </c>
      <c r="S18" s="41" t="n">
        <f aca="false">P18*1.5%</f>
        <v>1041.90555</v>
      </c>
      <c r="T18" s="41" t="n">
        <f aca="false">Q18+R18+S18</f>
        <v>14239.37585</v>
      </c>
      <c r="U18" s="41" t="n">
        <v>13000</v>
      </c>
      <c r="V18" s="41" t="n">
        <f aca="false">P18-T18-U18</f>
        <v>42220.99415</v>
      </c>
    </row>
    <row r="19" s="47" customFormat="true" ht="66" hidden="false" customHeight="true" outlineLevel="0" collapsed="false">
      <c r="A19" s="43" t="n">
        <v>2</v>
      </c>
      <c r="B19" s="43" t="n">
        <v>28</v>
      </c>
      <c r="C19" s="44" t="s">
        <v>29</v>
      </c>
      <c r="D19" s="44" t="s">
        <v>30</v>
      </c>
      <c r="E19" s="45" t="n">
        <v>22</v>
      </c>
      <c r="F19" s="46" t="n">
        <v>11300</v>
      </c>
      <c r="G19" s="46" t="n">
        <v>700</v>
      </c>
      <c r="H19" s="46" t="n">
        <v>5424</v>
      </c>
      <c r="I19" s="46"/>
      <c r="J19" s="46"/>
      <c r="K19" s="46" t="n">
        <v>3390</v>
      </c>
      <c r="L19" s="46" t="n">
        <v>11300</v>
      </c>
      <c r="M19" s="46"/>
      <c r="N19" s="46"/>
      <c r="O19" s="46" t="n">
        <v>29673.31</v>
      </c>
      <c r="P19" s="46" t="n">
        <f aca="false">F19+G19+H19+I19+J19+K19+L19+M19+N19+O19</f>
        <v>61787.31</v>
      </c>
      <c r="Q19" s="46" t="n">
        <f aca="false">P19*18%</f>
        <v>11121.7158</v>
      </c>
      <c r="R19" s="46" t="n">
        <f aca="false">P19*1%</f>
        <v>617.8731</v>
      </c>
      <c r="S19" s="46" t="n">
        <f aca="false">P19*1.5%</f>
        <v>926.80965</v>
      </c>
      <c r="T19" s="46" t="n">
        <f aca="false">Q19+R19+S19</f>
        <v>12666.39855</v>
      </c>
      <c r="U19" s="46" t="n">
        <v>7000</v>
      </c>
      <c r="V19" s="46" t="n">
        <f aca="false">P19-T19-U19</f>
        <v>42120.91145</v>
      </c>
    </row>
    <row r="20" customFormat="false" ht="38.45" hidden="false" customHeight="true" outlineLevel="0" collapsed="false">
      <c r="A20" s="29"/>
      <c r="B20" s="30"/>
      <c r="C20" s="48" t="s">
        <v>31</v>
      </c>
      <c r="D20" s="48"/>
      <c r="E20" s="49"/>
      <c r="F20" s="50" t="n">
        <f aca="false">F18+F19</f>
        <v>23518.18</v>
      </c>
      <c r="G20" s="50" t="n">
        <f aca="false">G18+G19</f>
        <v>1368.18</v>
      </c>
      <c r="H20" s="50" t="n">
        <f aca="false">H18+H19</f>
        <v>11533.09</v>
      </c>
      <c r="I20" s="50" t="n">
        <f aca="false">I18+I19</f>
        <v>1221.82</v>
      </c>
      <c r="J20" s="50" t="n">
        <f aca="false">J18+J19</f>
        <v>0</v>
      </c>
      <c r="K20" s="50" t="n">
        <f aca="false">K18+K19</f>
        <v>4611.82</v>
      </c>
      <c r="L20" s="50" t="n">
        <f aca="false">L18+L19</f>
        <v>23518.18</v>
      </c>
      <c r="M20" s="50" t="n">
        <f aca="false">M18+M19</f>
        <v>3220.08</v>
      </c>
      <c r="N20" s="50" t="n">
        <f aca="false">N18+N19</f>
        <v>32583.02</v>
      </c>
      <c r="O20" s="50" t="n">
        <f aca="false">O18+O19</f>
        <v>29673.31</v>
      </c>
      <c r="P20" s="50" t="n">
        <f aca="false">P18+P19</f>
        <v>131247.68</v>
      </c>
      <c r="Q20" s="50" t="n">
        <f aca="false">Q18+Q19</f>
        <v>23624.5824</v>
      </c>
      <c r="R20" s="50" t="n">
        <f aca="false">R18+R19</f>
        <v>1312.4768</v>
      </c>
      <c r="S20" s="50" t="n">
        <f aca="false">S18+S19</f>
        <v>1968.7152</v>
      </c>
      <c r="T20" s="50" t="n">
        <f aca="false">T18+T19</f>
        <v>26905.7744</v>
      </c>
      <c r="U20" s="50" t="n">
        <f aca="false">U18+U19</f>
        <v>20000</v>
      </c>
      <c r="V20" s="50" t="n">
        <f aca="false">V18+V19</f>
        <v>84341.9056</v>
      </c>
      <c r="W20" s="28"/>
    </row>
    <row r="23" customFormat="false" ht="13.15" hidden="false" customHeight="true" outlineLevel="0" collapsed="false">
      <c r="H23" s="51"/>
      <c r="I23" s="51"/>
      <c r="J23" s="51"/>
    </row>
  </sheetData>
  <mergeCells count="3">
    <mergeCell ref="A9:C9"/>
    <mergeCell ref="L9:M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2025-04-11T11:53:06Z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