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<sst xmlns="http://schemas.openxmlformats.org/spreadsheetml/2006/main" count="49" uniqueCount="33">
  <si>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</si>
  <si>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</si>
  <si>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ГРУДЕНЬ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</si>
  <si>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</si>
  <si>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</si>
  <si>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</si>
  <si>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</si>
  <si>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</si>
  <si>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</si>
  <si>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</si>
  <si>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</si>
  <si>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</si>
  <si>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</si>
  <si>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</si>
  <si>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</si>
  <si>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</si>
  <si>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Компенса-ція за невико-ристану відпустку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</si>
  <si>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</si>
  <si>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</si>
  <si>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</si>
  <si>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</si>
  <si>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</si>
  <si>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</si>
  <si>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</si>
  <si>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</si>
  <si>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</si>
  <si>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</si>
  <si>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</si>
  <si>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</si>
  <si>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</si>
  <si>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</si>
  <si>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Мацькевич Ірина Богданівна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</si>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</sst>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4"/>
  <sheetViews>
    <sheetView showFormulas="false" showGridLines="fals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U20" activeCellId="0" sqref="U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5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  <c r="W15" s="28"/>
    </row>
    <row r="16" customFormat="false" ht="13.5" hidden="false" customHeight="true" outlineLevel="0" collapsed="false">
      <c r="A16" s="29"/>
      <c r="B16" s="30"/>
      <c r="C16" s="31"/>
      <c r="D16" s="31"/>
      <c r="E16" s="31" t="s">
        <v>25</v>
      </c>
      <c r="F16" s="31" t="s">
        <v>26</v>
      </c>
      <c r="G16" s="31" t="s">
        <v>26</v>
      </c>
      <c r="H16" s="31" t="s">
        <v>26</v>
      </c>
      <c r="I16" s="31" t="s">
        <v>26</v>
      </c>
      <c r="J16" s="31" t="s">
        <v>26</v>
      </c>
      <c r="K16" s="31" t="s">
        <v>26</v>
      </c>
      <c r="L16" s="31" t="s">
        <v>26</v>
      </c>
      <c r="M16" s="31" t="s">
        <v>26</v>
      </c>
      <c r="N16" s="31" t="s">
        <v>26</v>
      </c>
      <c r="O16" s="31" t="s">
        <v>26</v>
      </c>
      <c r="P16" s="31" t="s">
        <v>26</v>
      </c>
      <c r="Q16" s="31" t="s">
        <v>26</v>
      </c>
      <c r="R16" s="31" t="s">
        <v>26</v>
      </c>
      <c r="S16" s="31" t="s">
        <v>26</v>
      </c>
      <c r="T16" s="31" t="s">
        <v>26</v>
      </c>
      <c r="U16" s="31" t="s">
        <v>26</v>
      </c>
      <c r="V16" s="31"/>
      <c r="W16" s="28"/>
    </row>
    <row r="17" customFormat="false" ht="15.75" hidden="false" customHeight="true" outlineLevel="0" collapsed="false">
      <c r="A17" s="32"/>
      <c r="B17" s="3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="42" customFormat="true" ht="43.9" hidden="false" customHeight="true" outlineLevel="0" collapsed="false">
      <c r="A18" s="37" t="n">
        <v>1</v>
      </c>
      <c r="B18" s="38" t="n">
        <v>27</v>
      </c>
      <c r="C18" s="39" t="s">
        <v>27</v>
      </c>
      <c r="D18" s="39" t="s">
        <v>28</v>
      </c>
      <c r="E18" s="40" t="n">
        <v>20</v>
      </c>
      <c r="F18" s="41" t="n">
        <v>12190.48</v>
      </c>
      <c r="G18" s="41" t="n">
        <v>666.67</v>
      </c>
      <c r="H18" s="41" t="n">
        <v>6095.24</v>
      </c>
      <c r="I18" s="41" t="n">
        <v>1219.05</v>
      </c>
      <c r="J18" s="41" t="n">
        <v>6400</v>
      </c>
      <c r="K18" s="41" t="n">
        <v>2443.64</v>
      </c>
      <c r="L18" s="41" t="n">
        <v>12190.48</v>
      </c>
      <c r="M18" s="41" t="n">
        <v>5435.75</v>
      </c>
      <c r="N18" s="41" t="n">
        <v>22300.32</v>
      </c>
      <c r="O18" s="41" t="n">
        <v>32879.26</v>
      </c>
      <c r="P18" s="41" t="n">
        <f aca="false">F18+G18+H18+I18+J18+K18+L18+M18+N18+O18</f>
        <v>101820.89</v>
      </c>
      <c r="Q18" s="41" t="n">
        <f aca="false">P18*18%</f>
        <v>18327.7602</v>
      </c>
      <c r="R18" s="41" t="n">
        <f aca="false">P18*1%</f>
        <v>1018.2089</v>
      </c>
      <c r="S18" s="41" t="n">
        <f aca="false">P18*1.5%</f>
        <v>1527.31335</v>
      </c>
      <c r="T18" s="41" t="n">
        <f aca="false">Q18+R18+S18</f>
        <v>20873.28245</v>
      </c>
      <c r="U18" s="41" t="n">
        <v>20000</v>
      </c>
      <c r="V18" s="41" t="n">
        <f aca="false">P18-T18-U18</f>
        <v>60947.60755</v>
      </c>
    </row>
    <row r="19" s="42" customFormat="true" ht="66" hidden="false" customHeight="true" outlineLevel="0" collapsed="false">
      <c r="A19" s="37" t="n">
        <v>2</v>
      </c>
      <c r="B19" s="38" t="n">
        <v>28</v>
      </c>
      <c r="C19" s="39" t="s">
        <v>29</v>
      </c>
      <c r="D19" s="39" t="s">
        <v>30</v>
      </c>
      <c r="E19" s="40" t="n">
        <v>19</v>
      </c>
      <c r="F19" s="41" t="n">
        <v>10223.81</v>
      </c>
      <c r="G19" s="41" t="n">
        <v>633.33</v>
      </c>
      <c r="H19" s="41" t="n">
        <v>4907.43</v>
      </c>
      <c r="I19" s="41"/>
      <c r="J19" s="41" t="n">
        <v>5650</v>
      </c>
      <c r="K19" s="41" t="n">
        <v>3067.14</v>
      </c>
      <c r="L19" s="41" t="n">
        <v>15335.72</v>
      </c>
      <c r="M19" s="41" t="n">
        <v>3746.12</v>
      </c>
      <c r="N19" s="41" t="n">
        <v>3436.12</v>
      </c>
      <c r="O19" s="41"/>
      <c r="P19" s="41" t="n">
        <f aca="false">F19+G19+H19+I19+J19+K19+L19+M19+N19+O19</f>
        <v>46999.67</v>
      </c>
      <c r="Q19" s="41" t="n">
        <f aca="false">P19*18%</f>
        <v>8459.9406</v>
      </c>
      <c r="R19" s="41" t="n">
        <f aca="false">P19*1%</f>
        <v>469.9967</v>
      </c>
      <c r="S19" s="41" t="n">
        <f aca="false">P19*1.5%</f>
        <v>704.99505</v>
      </c>
      <c r="T19" s="41" t="n">
        <f aca="false">Q19+R19+S19</f>
        <v>9634.93235</v>
      </c>
      <c r="U19" s="41" t="n">
        <v>8000</v>
      </c>
      <c r="V19" s="41" t="n">
        <f aca="false">P19-T19-U19</f>
        <v>29364.73765</v>
      </c>
    </row>
    <row r="20" s="42" customFormat="true" ht="66" hidden="false" customHeight="true" outlineLevel="0" collapsed="false">
      <c r="A20" s="43" t="n">
        <v>3</v>
      </c>
      <c r="B20" s="43" t="n">
        <v>29</v>
      </c>
      <c r="C20" s="44" t="s">
        <v>31</v>
      </c>
      <c r="D20" s="44" t="s">
        <v>30</v>
      </c>
      <c r="E20" s="45" t="n">
        <v>1</v>
      </c>
      <c r="F20" s="46" t="n">
        <v>538.1</v>
      </c>
      <c r="G20" s="46" t="n">
        <v>33.33</v>
      </c>
      <c r="H20" s="46" t="n">
        <v>269.05</v>
      </c>
      <c r="I20" s="46"/>
      <c r="J20" s="46"/>
      <c r="K20" s="46"/>
      <c r="L20" s="46"/>
      <c r="M20" s="46"/>
      <c r="N20" s="46"/>
      <c r="O20" s="46"/>
      <c r="P20" s="46" t="n">
        <f aca="false">F20+G20+H20+I20+J20+K20+L20+M20+N20+O20</f>
        <v>840.48</v>
      </c>
      <c r="Q20" s="46" t="n">
        <f aca="false">P20*18%</f>
        <v>151.2864</v>
      </c>
      <c r="R20" s="46" t="n">
        <v>0</v>
      </c>
      <c r="S20" s="46" t="n">
        <f aca="false">P20*1.5%</f>
        <v>12.6072</v>
      </c>
      <c r="T20" s="46" t="n">
        <f aca="false">Q20+R20+S20</f>
        <v>163.8936</v>
      </c>
      <c r="U20" s="46"/>
      <c r="V20" s="46" t="n">
        <f aca="false">P20-T20-U20</f>
        <v>676.5864</v>
      </c>
    </row>
    <row r="21" customFormat="false" ht="38.45" hidden="false" customHeight="true" outlineLevel="0" collapsed="false">
      <c r="A21" s="29"/>
      <c r="B21" s="30"/>
      <c r="C21" s="47" t="s">
        <v>32</v>
      </c>
      <c r="D21" s="47"/>
      <c r="E21" s="48"/>
      <c r="F21" s="49" t="n">
        <f aca="false">F18+F19+F20</f>
        <v>22952.39</v>
      </c>
      <c r="G21" s="49" t="n">
        <f aca="false">G18+G19+G20</f>
        <v>1333.33</v>
      </c>
      <c r="H21" s="49" t="n">
        <f aca="false">H18+H19+H20</f>
        <v>11271.72</v>
      </c>
      <c r="I21" s="49" t="n">
        <f aca="false">I18+I19+I20</f>
        <v>1219.05</v>
      </c>
      <c r="J21" s="49" t="n">
        <f aca="false">J18+J19+J20</f>
        <v>12050</v>
      </c>
      <c r="K21" s="49" t="n">
        <f aca="false">K18+K19+K20</f>
        <v>5510.78</v>
      </c>
      <c r="L21" s="49" t="n">
        <f aca="false">L18+L19+L20</f>
        <v>27526.2</v>
      </c>
      <c r="M21" s="49" t="n">
        <f aca="false">M18+M19+M20</f>
        <v>9181.87</v>
      </c>
      <c r="N21" s="49" t="n">
        <f aca="false">N18+N19+N20</f>
        <v>25736.44</v>
      </c>
      <c r="O21" s="49" t="n">
        <f aca="false">O18+O19+O20</f>
        <v>32879.26</v>
      </c>
      <c r="P21" s="49" t="n">
        <f aca="false">P18+P19+P20</f>
        <v>149661.04</v>
      </c>
      <c r="Q21" s="49" t="n">
        <f aca="false">Q18+Q19+Q20</f>
        <v>26938.9872</v>
      </c>
      <c r="R21" s="49" t="n">
        <f aca="false">R18+R19+R20</f>
        <v>1488.2056</v>
      </c>
      <c r="S21" s="49" t="n">
        <f aca="false">S18+S19+S20</f>
        <v>2244.9156</v>
      </c>
      <c r="T21" s="49" t="n">
        <f aca="false">T18+T19+T20</f>
        <v>30672.1084</v>
      </c>
      <c r="U21" s="49" t="n">
        <f aca="false">U18+U19+U20</f>
        <v>28000</v>
      </c>
      <c r="V21" s="49" t="n">
        <f aca="false">V18+V19+V20</f>
        <v>90988.9316</v>
      </c>
      <c r="W21" s="28"/>
    </row>
    <row r="24" customFormat="false" ht="13.15" hidden="false" customHeight="true" outlineLevel="0" collapsed="false">
      <c r="H24" s="50"/>
      <c r="I24" s="50"/>
      <c r="J24" s="50"/>
    </row>
  </sheetData>
  <mergeCells count="3">
    <mergeCell ref="A9:C9"/>
    <mergeCell ref="L9:M9"/>
    <mergeCell ref="C21:D21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2025-04-11T11:38:24Z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