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<sst xmlns="http://schemas.openxmlformats.org/spreadsheetml/2006/main" count="59" uniqueCount="40">
  <si>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</si>
  <si>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</si>
  <si>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Січень 2026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</si>
  <si>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</si>
  <si>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</si>
  <si>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</si>
  <si>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</si>
  <si>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</si>
  <si>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</si>
  <si>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</si>
  <si>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</si>
  <si>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</si>
  <si>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</si>
  <si>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</si>
  <si>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</si>
  <si>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</si>
  <si>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</si>
  <si>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Лікарняні</t>
  </si>
  <si>
    <t xml:space="preserve">Матеріальна допомога</t>
  </si>
  <si>
    <t xml:space="preserve">Відпустка</t>
  </si>
  <si>
    <t xml:space="preserve">Компенсація невик. відпустки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</si>
  <si>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</si>
  <si>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</si>
  <si>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</si>
  <si>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</si>
  <si>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</si>
  <si>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</si>
  <si>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</si>
  <si>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</si>
  <si>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</si>
  <si>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</si>
  <si>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</si>
  <si>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</si>
  <si>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</si>
  <si>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</si>
  <si>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</si>
  <si>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</si>
  <si>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Торган Крістіна Ельбрусівна</t>
  </si>
  <si>
    <t xml:space="preserve">Бабанін Володимир Олександрович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</si>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</sst>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4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4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1.1"/>
    <col collapsed="false" customWidth="true" hidden="true" outlineLevel="0" max="7" min="7" style="0" width="10.66"/>
    <col collapsed="false" customWidth="true" hidden="false" outlineLevel="0" max="8" min="8" style="0" width="12.1"/>
    <col collapsed="false" customWidth="true" hidden="false" outlineLevel="0" max="9" min="9" style="0" width="10.43"/>
    <col collapsed="false" customWidth="true" hidden="true" outlineLevel="0" max="10" min="10" style="0" width="10.77"/>
    <col collapsed="false" customWidth="true" hidden="true" outlineLevel="0" max="11" min="11" style="0" width="0.77"/>
    <col collapsed="false" customWidth="true" hidden="true" outlineLevel="0" max="12" min="12" style="0" width="10.66"/>
    <col collapsed="false" customWidth="true" hidden="true" outlineLevel="0" max="14" min="13" style="0" width="12.66"/>
    <col collapsed="false" customWidth="true" hidden="true" outlineLevel="0" max="17" min="15" style="0" width="9.99"/>
    <col collapsed="false" customWidth="true" hidden="false" outlineLevel="0" max="19" min="18" style="0" width="9.99"/>
    <col collapsed="false" customWidth="true" hidden="false" outlineLevel="0" max="20" min="20" style="0" width="12.21"/>
    <col collapsed="false" customWidth="true" hidden="false" outlineLevel="0" max="21" min="21" style="0" width="9.21"/>
    <col collapsed="false" customWidth="true" hidden="false" outlineLevel="0" max="22" min="22" style="0" width="10.2"/>
    <col collapsed="false" customWidth="true" hidden="true" outlineLevel="0" max="23" min="23" style="0" width="11.32"/>
    <col collapsed="false" customWidth="true" hidden="false" outlineLevel="0" max="24" min="24" style="0" width="10.1"/>
    <col collapsed="false" customWidth="true" hidden="false" outlineLevel="0" max="25" min="25" style="0" width="8.87"/>
    <col collapsed="false" customWidth="true" hidden="false" outlineLevel="0" max="26" min="26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21" t="s">
        <v>25</v>
      </c>
      <c r="Y9" s="21" t="s">
        <v>26</v>
      </c>
      <c r="Z9" s="19" t="s">
        <v>27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28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/>
      <c r="L10" s="24" t="s">
        <v>29</v>
      </c>
      <c r="M10" s="24" t="s">
        <v>29</v>
      </c>
      <c r="N10" s="24" t="s">
        <v>29</v>
      </c>
      <c r="O10" s="24"/>
      <c r="P10" s="24" t="s">
        <v>29</v>
      </c>
      <c r="Q10" s="24"/>
      <c r="R10" s="24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/>
      <c r="X10" s="24" t="s">
        <v>29</v>
      </c>
      <c r="Y10" s="24" t="s">
        <v>29</v>
      </c>
      <c r="Z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30</v>
      </c>
      <c r="D12" s="31" t="s">
        <v>31</v>
      </c>
      <c r="E12" s="32" t="n">
        <v>22</v>
      </c>
      <c r="F12" s="33" t="n">
        <v>105570</v>
      </c>
      <c r="G12" s="33"/>
      <c r="H12" s="33" t="n">
        <v>15835.5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 t="n">
        <f aca="false">F12+H12</f>
        <v>121405.5</v>
      </c>
      <c r="U12" s="33" t="n">
        <v>454.2</v>
      </c>
      <c r="V12" s="33" t="n">
        <v>40000</v>
      </c>
      <c r="W12" s="33"/>
      <c r="X12" s="33" t="n">
        <v>21852.99</v>
      </c>
      <c r="Y12" s="33" t="n">
        <v>6070.28</v>
      </c>
      <c r="Z12" s="33" t="n">
        <f aca="false">T12-U12-V12-X12-Y12</f>
        <v>53028.03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32</v>
      </c>
      <c r="D13" s="31" t="s">
        <v>33</v>
      </c>
      <c r="E13" s="32" t="n">
        <v>22</v>
      </c>
      <c r="F13" s="33" t="n">
        <v>74229</v>
      </c>
      <c r="G13" s="33"/>
      <c r="H13" s="33" t="n">
        <v>11134.35</v>
      </c>
      <c r="I13" s="33" t="n">
        <v>37114.5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 t="n">
        <f aca="false">F13+H13+G13+I13+L13+S13+P13</f>
        <v>122477.85</v>
      </c>
      <c r="U13" s="33" t="n">
        <v>454.2</v>
      </c>
      <c r="V13" s="33" t="n">
        <v>35000</v>
      </c>
      <c r="W13" s="33"/>
      <c r="X13" s="33" t="n">
        <v>22046.01</v>
      </c>
      <c r="Y13" s="33" t="n">
        <v>6123.89</v>
      </c>
      <c r="Z13" s="33" t="n">
        <f aca="false">T13-U13-V13-X13-Y13</f>
        <v>58853.75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34</v>
      </c>
      <c r="D14" s="31" t="s">
        <v>35</v>
      </c>
      <c r="E14" s="32" t="n">
        <v>22</v>
      </c>
      <c r="F14" s="33" t="n">
        <v>66276</v>
      </c>
      <c r="G14" s="33"/>
      <c r="H14" s="33" t="n">
        <v>9941.4</v>
      </c>
      <c r="I14" s="33" t="n">
        <v>33138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 t="n">
        <f aca="false">F14+H14+I14+J14+G14+L14+M14+K14+P14+S14</f>
        <v>109355.4</v>
      </c>
      <c r="U14" s="33" t="n">
        <v>454.2</v>
      </c>
      <c r="V14" s="33" t="n">
        <v>30000</v>
      </c>
      <c r="W14" s="33"/>
      <c r="X14" s="33" t="n">
        <v>19683.97</v>
      </c>
      <c r="Y14" s="33" t="n">
        <v>5467.77</v>
      </c>
      <c r="Z14" s="33" t="n">
        <f aca="false">T14-U14-V14-X14-Y14</f>
        <v>53749.46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55.2" hidden="false" customHeight="true" outlineLevel="0" collapsed="false">
      <c r="A15" s="35" t="n">
        <v>4</v>
      </c>
      <c r="B15" s="36" t="n">
        <v>384</v>
      </c>
      <c r="C15" s="37" t="s">
        <v>36</v>
      </c>
      <c r="D15" s="37" t="s">
        <v>35</v>
      </c>
      <c r="E15" s="38" t="n">
        <v>22</v>
      </c>
      <c r="F15" s="39" t="n">
        <v>66276</v>
      </c>
      <c r="G15" s="39"/>
      <c r="H15" s="39" t="n">
        <v>9941.4</v>
      </c>
      <c r="I15" s="39" t="n">
        <v>7953.12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 t="n">
        <f aca="false">F15+H15+I15+J15+G15+L15+M15+K15+P15+S15</f>
        <v>84170.52</v>
      </c>
      <c r="U15" s="39" t="n">
        <v>454.2</v>
      </c>
      <c r="V15" s="39" t="n">
        <v>25000</v>
      </c>
      <c r="W15" s="39"/>
      <c r="X15" s="39" t="n">
        <v>15150.69</v>
      </c>
      <c r="Y15" s="39" t="n">
        <v>4208.53</v>
      </c>
      <c r="Z15" s="33" t="n">
        <f aca="false">T15-U15-V15-X15-Y15</f>
        <v>39357.1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55.2" hidden="false" customHeight="true" outlineLevel="0" collapsed="false">
      <c r="A16" s="40" t="n">
        <v>5</v>
      </c>
      <c r="B16" s="41" t="n">
        <v>438</v>
      </c>
      <c r="C16" s="31" t="s">
        <v>37</v>
      </c>
      <c r="D16" s="31" t="s">
        <v>35</v>
      </c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9" t="n">
        <v>12240.44</v>
      </c>
      <c r="T16" s="33" t="n">
        <f aca="false">F16+H16+I16+J16+G16+L16+M16+K16+R16+S16+Q16</f>
        <v>12240.44</v>
      </c>
      <c r="U16" s="43"/>
      <c r="V16" s="43"/>
      <c r="W16" s="43"/>
      <c r="X16" s="43" t="n">
        <v>2203.28</v>
      </c>
      <c r="Y16" s="43" t="n">
        <v>612.02</v>
      </c>
      <c r="Z16" s="33" t="n">
        <f aca="false">T16-U16-V16-X16-Y16</f>
        <v>9425.14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55.2" hidden="false" customHeight="true" outlineLevel="0" collapsed="false">
      <c r="A17" s="44" t="n">
        <v>6</v>
      </c>
      <c r="B17" s="45" t="n">
        <v>445</v>
      </c>
      <c r="C17" s="37" t="s">
        <v>38</v>
      </c>
      <c r="D17" s="37" t="s">
        <v>35</v>
      </c>
      <c r="E17" s="38" t="n">
        <v>5</v>
      </c>
      <c r="F17" s="39" t="n">
        <v>15062.73</v>
      </c>
      <c r="G17" s="39"/>
      <c r="H17" s="39" t="n">
        <v>2259.41</v>
      </c>
      <c r="I17" s="39" t="n">
        <v>7531.37</v>
      </c>
      <c r="J17" s="39"/>
      <c r="K17" s="39"/>
      <c r="L17" s="39"/>
      <c r="M17" s="39"/>
      <c r="N17" s="39"/>
      <c r="O17" s="39"/>
      <c r="P17" s="39"/>
      <c r="Q17" s="39"/>
      <c r="R17" s="39" t="n">
        <v>88032.57</v>
      </c>
      <c r="S17" s="39"/>
      <c r="T17" s="39" t="n">
        <f aca="false">F17+H17+I17+J17+G17+L17+M17+K17+R17</f>
        <v>112886.08</v>
      </c>
      <c r="U17" s="39"/>
      <c r="V17" s="39" t="n">
        <v>30000</v>
      </c>
      <c r="W17" s="39"/>
      <c r="X17" s="39" t="n">
        <v>20319.49</v>
      </c>
      <c r="Y17" s="39" t="n">
        <v>5644.3</v>
      </c>
      <c r="Z17" s="39" t="n">
        <f aca="false">T17-U17-V17-X17-Y17</f>
        <v>56922.29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8.6" hidden="false" customHeight="true" outlineLevel="0" collapsed="false">
      <c r="A18" s="46"/>
      <c r="B18" s="47"/>
      <c r="C18" s="48" t="s">
        <v>39</v>
      </c>
      <c r="D18" s="48"/>
      <c r="E18" s="49"/>
      <c r="F18" s="50" t="n">
        <f aca="false">F12+F13+F14+F15+F16+F17</f>
        <v>327413.73</v>
      </c>
      <c r="G18" s="51" t="n">
        <f aca="false">G12+G13+G14+G15+G16+G17</f>
        <v>0</v>
      </c>
      <c r="H18" s="51" t="n">
        <f aca="false">H12+H13+H14+H15+H16+H17</f>
        <v>49112.06</v>
      </c>
      <c r="I18" s="51" t="n">
        <f aca="false">I12+I13+I14+I15+I16+I17</f>
        <v>85736.99</v>
      </c>
      <c r="J18" s="51" t="e">
        <f aca="false">#REF!+J14+J15+J16</f>
        <v>#REF!</v>
      </c>
      <c r="K18" s="51" t="e">
        <f aca="false">K12+#REF!+K14+K15+K16</f>
        <v>#REF!</v>
      </c>
      <c r="L18" s="51" t="n">
        <f aca="false">L13+L15+L16+L14+L17</f>
        <v>0</v>
      </c>
      <c r="M18" s="51" t="n">
        <f aca="false">M15</f>
        <v>0</v>
      </c>
      <c r="N18" s="51"/>
      <c r="O18" s="51"/>
      <c r="P18" s="51" t="n">
        <f aca="false">P12+P13+P14+P15+P16+P17</f>
        <v>0</v>
      </c>
      <c r="Q18" s="51" t="n">
        <f aca="false">Q16</f>
        <v>0</v>
      </c>
      <c r="R18" s="51" t="n">
        <f aca="false">R16+R17+R15+R14+R13+R12</f>
        <v>88032.57</v>
      </c>
      <c r="S18" s="51" t="n">
        <f aca="false">S12+S13+S14+S15+S16+S17</f>
        <v>12240.44</v>
      </c>
      <c r="T18" s="51" t="n">
        <f aca="false">T12+T13+T14+T15+T16+T17</f>
        <v>562535.79</v>
      </c>
      <c r="U18" s="51" t="n">
        <f aca="false">U12+U13+U14+U15+U16+U17</f>
        <v>1816.8</v>
      </c>
      <c r="V18" s="51" t="n">
        <f aca="false">V12+V13+V14+V15+V16+V17</f>
        <v>160000</v>
      </c>
      <c r="W18" s="51"/>
      <c r="X18" s="51" t="n">
        <f aca="false">X12+X13+X14+X15+X16+X17</f>
        <v>101256.43</v>
      </c>
      <c r="Y18" s="51" t="n">
        <f aca="false">Y12+Y13+Y14+Y15+Y16+Y17</f>
        <v>28126.79</v>
      </c>
      <c r="Z18" s="51" t="n">
        <f aca="false">Z12+Z13+Z14+Z15+Z16+Z17</f>
        <v>271335.77</v>
      </c>
    </row>
  </sheetData>
  <mergeCells count="4">
    <mergeCell ref="A3:C3"/>
    <mergeCell ref="C4:Z4"/>
    <mergeCell ref="C6:Z6"/>
    <mergeCell ref="C18:D18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2026-02-04T12:26:08Z</cp:lastPrinted>
  <dcterms:modified xsi:type="dcterms:W3CDTF">2026-02-04T12:28:30Z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