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я\Зарплата\"/>
    </mc:Choice>
  </mc:AlternateContent>
  <xr:revisionPtr revIDLastSave="0" documentId="13_ncr:1_{E4DFCCF6-F08F-4468-AD99-F2DE70C4005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1" i="1" l="1"/>
  <c r="Z11" i="1" l="1"/>
  <c r="Y14" i="1"/>
  <c r="W14" i="1"/>
  <c r="U14" i="1"/>
  <c r="Z12" i="1" l="1"/>
  <c r="R12" i="1" l="1"/>
  <c r="K14" i="1" l="1"/>
  <c r="E14" i="1" l="1"/>
  <c r="X14" i="1"/>
  <c r="V14" i="1"/>
  <c r="T14" i="1"/>
  <c r="S14" i="1"/>
  <c r="Q14" i="1"/>
  <c r="P14" i="1"/>
  <c r="O14" i="1"/>
  <c r="N14" i="1"/>
  <c r="M14" i="1"/>
  <c r="L14" i="1"/>
  <c r="J14" i="1"/>
  <c r="I14" i="1"/>
  <c r="H14" i="1"/>
  <c r="G14" i="1"/>
  <c r="F14" i="1"/>
  <c r="AA12" i="1"/>
  <c r="AA11" i="1"/>
  <c r="R14" i="1"/>
  <c r="AA14" i="1" l="1"/>
  <c r="Z14" i="1"/>
</calcChain>
</file>

<file path=xl/sharedStrings.xml><?xml version="1.0" encoding="utf-8"?>
<sst xmlns="http://schemas.openxmlformats.org/spreadsheetml/2006/main" count="63" uniqueCount="43">
  <si>
    <t>ВИТЯГ З РОЗРАХУНКОВО-ПЛАТІЖНОЇ ВІДОМОСТІ</t>
  </si>
  <si>
    <t>№з/п</t>
  </si>
  <si>
    <t>Таб №</t>
  </si>
  <si>
    <t>ПІБ</t>
  </si>
  <si>
    <t>Посада</t>
  </si>
  <si>
    <t>відпрацьовано</t>
  </si>
  <si>
    <t>Посадовий оклад</t>
  </si>
  <si>
    <t>Ранг</t>
  </si>
  <si>
    <t xml:space="preserve"> Надб за високі досягнення у праці</t>
  </si>
  <si>
    <t xml:space="preserve">Вислуга років </t>
  </si>
  <si>
    <t>Премія</t>
  </si>
  <si>
    <t>Лікарняні перших 5 днів</t>
  </si>
  <si>
    <t>Лікарняні ФСС</t>
  </si>
  <si>
    <t>Відпустка</t>
  </si>
  <si>
    <t>Матеріальна допомога на оздоровлення</t>
  </si>
  <si>
    <t>М/д для соц-поб питань</t>
  </si>
  <si>
    <t>Індексація</t>
  </si>
  <si>
    <t>РАЗОМ нараховано</t>
  </si>
  <si>
    <t>Проф.внески</t>
  </si>
  <si>
    <t>аванс</t>
  </si>
  <si>
    <t>ПДФО</t>
  </si>
  <si>
    <t>Військовий збір</t>
  </si>
  <si>
    <t>РАЗОМ утримано</t>
  </si>
  <si>
    <t>СУМА ДО ВИДАЧІ</t>
  </si>
  <si>
    <t>дні</t>
  </si>
  <si>
    <t>Сума</t>
  </si>
  <si>
    <t>Разом по листу</t>
  </si>
  <si>
    <t>Управління екології та природних ресурсів</t>
  </si>
  <si>
    <t>Заступник начальника управління-начальник відділу</t>
  </si>
  <si>
    <t>Гуменяк Ольга Миколаївна</t>
  </si>
  <si>
    <t>Пліхтяк Андрій Дмитрович</t>
  </si>
  <si>
    <t>Начальник управління</t>
  </si>
  <si>
    <t>Головний спеціаліст-головний бухгалтер</t>
  </si>
  <si>
    <t>Оксана МЕДВІДЬ</t>
  </si>
  <si>
    <t>52-61-50</t>
  </si>
  <si>
    <t>Премія щорічна оцінка</t>
  </si>
  <si>
    <t>Серпень  2 026 р.</t>
  </si>
  <si>
    <t>ПДФО лік</t>
  </si>
  <si>
    <t>Військовий збір лік</t>
  </si>
  <si>
    <t>Банк</t>
  </si>
  <si>
    <t>Вересень  2026</t>
  </si>
  <si>
    <t>Заступник начальника управління - начальник відділу</t>
  </si>
  <si>
    <t>Ольга ГУМЕНЯК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</si>
</sst>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###0.00;\-###0.00;;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family val="2"/>
      <charset val="204"/>
    </font>
    <font>
      <b/>
      <i/>
      <sz val="12"/>
      <name val="Times New Roman CYR"/>
      <family val="1"/>
      <charset val="204"/>
    </font>
    <font>
      <b/>
      <i/>
      <sz val="10"/>
      <name val="Arial"/>
      <family val="2"/>
      <charset val="204"/>
    </font>
    <font>
      <b/>
      <sz val="12"/>
      <name val="Arial Cyr"/>
      <charset val="204"/>
    </font>
    <font>
      <b/>
      <i/>
      <sz val="12"/>
      <name val="Arial"/>
      <family val="2"/>
      <charset val="204"/>
    </font>
    <font>
      <b/>
      <sz val="12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0" borderId="0" xfId="1" applyFont="1"/>
    <xf numFmtId="0" fontId="1" fillId="0" borderId="0" xfId="1" applyFont="1" applyFill="1"/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1" fillId="2" borderId="4" xfId="1" applyFont="1" applyFill="1" applyBorder="1"/>
    <xf numFmtId="49" fontId="4" fillId="2" borderId="5" xfId="1" applyNumberFormat="1" applyFont="1" applyFill="1" applyBorder="1" applyAlignment="1">
      <alignment horizontal="left" vertical="center"/>
    </xf>
    <xf numFmtId="49" fontId="4" fillId="2" borderId="5" xfId="1" applyNumberFormat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right" vertical="top" wrapText="1"/>
    </xf>
    <xf numFmtId="0" fontId="1" fillId="0" borderId="7" xfId="1" applyFont="1" applyFill="1" applyBorder="1" applyAlignment="1">
      <alignment horizontal="left" vertical="top" wrapText="1"/>
    </xf>
    <xf numFmtId="2" fontId="1" fillId="0" borderId="7" xfId="1" applyNumberFormat="1" applyFont="1" applyFill="1" applyBorder="1" applyAlignment="1">
      <alignment horizontal="right" vertical="top"/>
    </xf>
    <xf numFmtId="0" fontId="1" fillId="0" borderId="0" xfId="1" applyFont="1" applyFill="1" applyAlignment="1">
      <alignment vertical="top"/>
    </xf>
    <xf numFmtId="0" fontId="1" fillId="0" borderId="7" xfId="1" applyFill="1" applyBorder="1" applyAlignment="1">
      <alignment horizontal="left" vertical="top" wrapText="1"/>
    </xf>
    <xf numFmtId="1" fontId="1" fillId="0" borderId="7" xfId="1" applyNumberFormat="1" applyFont="1" applyFill="1" applyBorder="1" applyAlignment="1">
      <alignment horizontal="center" vertical="top"/>
    </xf>
    <xf numFmtId="0" fontId="1" fillId="2" borderId="5" xfId="1" applyFont="1" applyFill="1" applyBorder="1"/>
    <xf numFmtId="0" fontId="1" fillId="0" borderId="8" xfId="1" applyFont="1" applyFill="1" applyBorder="1" applyAlignment="1">
      <alignment horizontal="right" vertical="top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>
      <alignment horizontal="right" vertical="top"/>
    </xf>
    <xf numFmtId="2" fontId="4" fillId="0" borderId="11" xfId="1" applyNumberFormat="1" applyFont="1" applyFill="1" applyBorder="1" applyAlignment="1">
      <alignment horizontal="right" vertical="top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9" fillId="0" borderId="0" xfId="1" applyFont="1" applyBorder="1"/>
    <xf numFmtId="0" fontId="8" fillId="0" borderId="0" xfId="1" applyFont="1" applyFill="1" applyBorder="1" applyAlignment="1">
      <alignment horizontal="left" vertical="top"/>
    </xf>
    <xf numFmtId="164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top"/>
    </xf>
    <xf numFmtId="0" fontId="0" fillId="0" borderId="0" xfId="0" applyBorder="1"/>
    <xf numFmtId="0" fontId="1" fillId="0" borderId="0" xfId="1" applyBorder="1"/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center" vertical="center"/>
    </xf>
    <xf numFmtId="0" fontId="7" fillId="0" borderId="0" xfId="1" applyFont="1" applyBorder="1"/>
    <xf numFmtId="0" fontId="7" fillId="0" borderId="0" xfId="1" applyFont="1" applyBorder="1" applyAlignment="1">
      <alignment horizontal="center"/>
    </xf>
    <xf numFmtId="0" fontId="1" fillId="0" borderId="13" xfId="1" applyFont="1" applyFill="1" applyBorder="1" applyAlignment="1">
      <alignment horizontal="left"/>
    </xf>
    <xf numFmtId="0" fontId="1" fillId="0" borderId="13" xfId="1" applyFont="1" applyFill="1" applyBorder="1" applyAlignment="1">
      <alignment horizontal="left" vertical="top"/>
    </xf>
    <xf numFmtId="0" fontId="1" fillId="0" borderId="13" xfId="1" applyBorder="1"/>
    <xf numFmtId="49" fontId="7" fillId="0" borderId="0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0" borderId="0" xfId="1" applyFont="1" applyFill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/>
    </xf>
    <xf numFmtId="0" fontId="4" fillId="0" borderId="12" xfId="1" applyFont="1" applyFill="1" applyBorder="1" applyAlignment="1">
      <alignment horizontal="left" vertical="center" wrapText="1"/>
    </xf>
    <xf numFmtId="0" fontId="4" fillId="0" borderId="10" xfId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2" fontId="1" fillId="0" borderId="0" xfId="1" applyNumberFormat="1" applyFont="1" applyFill="1" applyAlignment="1">
      <alignment vertical="top"/>
    </xf>
    <xf numFmtId="2" fontId="1" fillId="3" borderId="7" xfId="1" applyNumberFormat="1" applyFont="1" applyFill="1" applyBorder="1" applyAlignment="1">
      <alignment horizontal="right" vertical="top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2"/>
  <sheetViews>
    <sheetView tabSelected="1" topLeftCell="A7" zoomScale="90" zoomScaleNormal="90" workbookViewId="0">
      <selection activeCell="S19" sqref="S19"/>
    </sheetView>
  </sheetViews>
  <sheetFormatPr defaultRowHeight="14.4" x14ac:dyDescent="0.3"/>
  <cols>
    <col min="3" max="3" width="10.44140625" customWidth="1"/>
    <col min="4" max="4" width="10.77734375" customWidth="1"/>
    <col min="6" max="6" width="10.109375" customWidth="1"/>
    <col min="9" max="9" width="10.33203125" customWidth="1"/>
    <col min="18" max="18" width="11.33203125" customWidth="1"/>
    <col min="26" max="26" width="10" customWidth="1"/>
    <col min="27" max="27" width="9.77734375" customWidth="1"/>
  </cols>
  <sheetData>
    <row r="1" spans="1:28" ht="16.2" x14ac:dyDescent="0.3">
      <c r="A1" s="27" t="s">
        <v>27</v>
      </c>
      <c r="B1" s="28"/>
      <c r="C1" s="29"/>
      <c r="D1" s="29"/>
      <c r="E1" s="30"/>
      <c r="F1" s="30"/>
      <c r="G1" s="3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1"/>
    </row>
    <row r="2" spans="1:28" x14ac:dyDescent="0.3">
      <c r="A2" s="44">
        <v>4008068</v>
      </c>
      <c r="B2" s="44"/>
      <c r="C2" s="44"/>
      <c r="D2" s="33"/>
      <c r="E2" s="34"/>
      <c r="F2" s="34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"/>
    </row>
    <row r="3" spans="1:28" ht="15.6" x14ac:dyDescent="0.3">
      <c r="A3" s="35"/>
      <c r="B3" s="35"/>
      <c r="C3" s="35"/>
      <c r="D3" s="33"/>
      <c r="E3" s="34"/>
      <c r="F3" s="34"/>
      <c r="G3" s="32"/>
      <c r="H3" s="36" t="s">
        <v>0</v>
      </c>
      <c r="I3" s="36"/>
      <c r="J3" s="36"/>
      <c r="K3" s="36"/>
      <c r="L3" s="36"/>
      <c r="M3" s="36"/>
      <c r="N3" s="36"/>
      <c r="O3" s="36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1"/>
    </row>
    <row r="4" spans="1:28" ht="15.6" x14ac:dyDescent="0.3">
      <c r="A4" s="35"/>
      <c r="B4" s="35"/>
      <c r="C4" s="35"/>
      <c r="D4" s="33"/>
      <c r="E4" s="34"/>
      <c r="F4" s="34"/>
      <c r="G4" s="32"/>
      <c r="H4" s="36"/>
      <c r="I4" s="36"/>
      <c r="J4" s="36"/>
      <c r="K4" s="36"/>
      <c r="L4" s="36"/>
      <c r="M4" s="36"/>
      <c r="N4" s="36"/>
      <c r="O4" s="36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1"/>
    </row>
    <row r="5" spans="1:28" ht="15.6" x14ac:dyDescent="0.3">
      <c r="A5" s="35"/>
      <c r="B5" s="35"/>
      <c r="C5" s="35"/>
      <c r="D5" s="33"/>
      <c r="E5" s="34"/>
      <c r="F5" s="34"/>
      <c r="G5" s="32"/>
      <c r="H5" s="32"/>
      <c r="I5" s="45" t="s">
        <v>40</v>
      </c>
      <c r="J5" s="45"/>
      <c r="K5" s="41"/>
      <c r="L5" s="37"/>
      <c r="M5" s="37"/>
      <c r="N5" s="37"/>
      <c r="O5" s="37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1"/>
    </row>
    <row r="6" spans="1:28" x14ac:dyDescent="0.3">
      <c r="A6" s="35"/>
      <c r="B6" s="35"/>
      <c r="C6" s="35"/>
      <c r="D6" s="33"/>
      <c r="E6" s="34"/>
      <c r="F6" s="34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1"/>
    </row>
    <row r="7" spans="1:28" x14ac:dyDescent="0.3">
      <c r="A7" s="38"/>
      <c r="B7" s="38"/>
      <c r="C7" s="39"/>
      <c r="D7" s="39"/>
      <c r="E7" s="39"/>
      <c r="F7" s="39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1"/>
    </row>
    <row r="8" spans="1:28" ht="79.2" x14ac:dyDescent="0.3">
      <c r="A8" s="22" t="s">
        <v>1</v>
      </c>
      <c r="B8" s="23" t="s">
        <v>2</v>
      </c>
      <c r="C8" s="24" t="s">
        <v>3</v>
      </c>
      <c r="D8" s="25" t="s">
        <v>4</v>
      </c>
      <c r="E8" s="26" t="s">
        <v>5</v>
      </c>
      <c r="F8" s="26" t="s">
        <v>6</v>
      </c>
      <c r="G8" s="26" t="s">
        <v>7</v>
      </c>
      <c r="H8" s="26" t="s">
        <v>8</v>
      </c>
      <c r="I8" s="26" t="s">
        <v>9</v>
      </c>
      <c r="J8" s="26" t="s">
        <v>10</v>
      </c>
      <c r="K8" s="26" t="s">
        <v>35</v>
      </c>
      <c r="L8" s="26" t="s">
        <v>11</v>
      </c>
      <c r="M8" s="26" t="s">
        <v>12</v>
      </c>
      <c r="N8" s="26" t="s">
        <v>13</v>
      </c>
      <c r="O8" s="26" t="s">
        <v>14</v>
      </c>
      <c r="P8" s="26" t="s">
        <v>15</v>
      </c>
      <c r="Q8" s="26" t="s">
        <v>16</v>
      </c>
      <c r="R8" s="26" t="s">
        <v>17</v>
      </c>
      <c r="S8" s="26" t="s">
        <v>18</v>
      </c>
      <c r="T8" s="26" t="s">
        <v>19</v>
      </c>
      <c r="U8" s="26" t="s">
        <v>37</v>
      </c>
      <c r="V8" s="26" t="s">
        <v>20</v>
      </c>
      <c r="W8" s="26" t="s">
        <v>38</v>
      </c>
      <c r="X8" s="26" t="s">
        <v>21</v>
      </c>
      <c r="Y8" s="26" t="s">
        <v>39</v>
      </c>
      <c r="Z8" s="26" t="s">
        <v>22</v>
      </c>
      <c r="AA8" s="24" t="s">
        <v>23</v>
      </c>
      <c r="AB8" s="3"/>
    </row>
    <row r="9" spans="1:28" ht="15" thickBot="1" x14ac:dyDescent="0.35">
      <c r="A9" s="4"/>
      <c r="B9" s="6"/>
      <c r="C9" s="5"/>
      <c r="D9" s="5"/>
      <c r="E9" s="5" t="s">
        <v>24</v>
      </c>
      <c r="F9" s="5" t="s">
        <v>25</v>
      </c>
      <c r="G9" s="5" t="s">
        <v>25</v>
      </c>
      <c r="H9" s="5" t="s">
        <v>25</v>
      </c>
      <c r="I9" s="5" t="s">
        <v>25</v>
      </c>
      <c r="J9" s="5" t="s">
        <v>25</v>
      </c>
      <c r="K9" s="5" t="s">
        <v>25</v>
      </c>
      <c r="L9" s="5" t="s">
        <v>25</v>
      </c>
      <c r="M9" s="5" t="s">
        <v>25</v>
      </c>
      <c r="N9" s="5" t="s">
        <v>25</v>
      </c>
      <c r="O9" s="5" t="s">
        <v>25</v>
      </c>
      <c r="P9" s="5" t="s">
        <v>25</v>
      </c>
      <c r="Q9" s="5" t="s">
        <v>25</v>
      </c>
      <c r="R9" s="5" t="s">
        <v>25</v>
      </c>
      <c r="S9" s="5" t="s">
        <v>25</v>
      </c>
      <c r="T9" s="5" t="s">
        <v>25</v>
      </c>
      <c r="U9" s="5" t="s">
        <v>25</v>
      </c>
      <c r="V9" s="5" t="s">
        <v>25</v>
      </c>
      <c r="W9" s="5" t="s">
        <v>25</v>
      </c>
      <c r="X9" s="5" t="s">
        <v>25</v>
      </c>
      <c r="Y9" s="5" t="s">
        <v>25</v>
      </c>
      <c r="Z9" s="5" t="s">
        <v>25</v>
      </c>
      <c r="AA9" s="5"/>
      <c r="AB9" s="3"/>
    </row>
    <row r="10" spans="1:28" ht="15" thickBot="1" x14ac:dyDescent="0.35">
      <c r="A10" s="7"/>
      <c r="B10" s="16"/>
      <c r="C10" s="8" t="s">
        <v>36</v>
      </c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2"/>
    </row>
    <row r="11" spans="1:28" ht="52.8" x14ac:dyDescent="0.3">
      <c r="A11" s="10">
        <v>1</v>
      </c>
      <c r="B11" s="17">
        <v>1</v>
      </c>
      <c r="C11" s="11" t="s">
        <v>30</v>
      </c>
      <c r="D11" s="14" t="s">
        <v>31</v>
      </c>
      <c r="E11" s="15">
        <v>19</v>
      </c>
      <c r="F11" s="12">
        <v>45790.86</v>
      </c>
      <c r="G11" s="12">
        <v>690.91</v>
      </c>
      <c r="H11" s="12">
        <v>0</v>
      </c>
      <c r="I11" s="12">
        <v>13737.26</v>
      </c>
      <c r="J11" s="12">
        <v>13737.26</v>
      </c>
      <c r="K11" s="12">
        <v>0</v>
      </c>
      <c r="L11" s="12">
        <v>0</v>
      </c>
      <c r="M11" s="12">
        <v>0</v>
      </c>
      <c r="N11" s="12">
        <v>33208.85</v>
      </c>
      <c r="O11" s="12">
        <v>0</v>
      </c>
      <c r="P11" s="12">
        <v>0</v>
      </c>
      <c r="Q11" s="12">
        <v>120.72</v>
      </c>
      <c r="R11" s="12">
        <f>Q11+I11+H11+G11+F11+J11+K11+L11+M11+N11+O11+S11</f>
        <v>107285.85999999999</v>
      </c>
      <c r="S11" s="12">
        <v>0</v>
      </c>
      <c r="T11" s="12">
        <v>28000</v>
      </c>
      <c r="U11" s="12">
        <v>0</v>
      </c>
      <c r="V11" s="12">
        <v>19311.45</v>
      </c>
      <c r="W11" s="12"/>
      <c r="X11" s="12">
        <v>5364.29</v>
      </c>
      <c r="Y11" s="50">
        <v>0</v>
      </c>
      <c r="Z11" s="12">
        <f>X11+V11+T11+S11+U11+W11+Y11</f>
        <v>52675.740000000005</v>
      </c>
      <c r="AA11" s="12">
        <f>R11-Z11</f>
        <v>54610.119999999981</v>
      </c>
      <c r="AB11" s="49"/>
    </row>
    <row r="12" spans="1:28" ht="118.8" customHeight="1" thickBot="1" x14ac:dyDescent="0.35">
      <c r="A12" s="10">
        <v>2</v>
      </c>
      <c r="B12" s="17">
        <v>2</v>
      </c>
      <c r="C12" s="11" t="s">
        <v>29</v>
      </c>
      <c r="D12" s="14" t="s">
        <v>28</v>
      </c>
      <c r="E12" s="15">
        <v>22</v>
      </c>
      <c r="F12" s="12">
        <v>50370</v>
      </c>
      <c r="G12" s="12">
        <v>800</v>
      </c>
      <c r="H12" s="12">
        <v>0</v>
      </c>
      <c r="I12" s="12">
        <v>15111</v>
      </c>
      <c r="J12" s="12">
        <v>15111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139.78</v>
      </c>
      <c r="R12" s="12">
        <f>Q12+I12+H12+G12+F12+J12+K12+N12+L12+M12+O12+P12</f>
        <v>81531.78</v>
      </c>
      <c r="S12" s="12">
        <v>0</v>
      </c>
      <c r="T12" s="12">
        <v>28000</v>
      </c>
      <c r="U12" s="12">
        <v>0</v>
      </c>
      <c r="V12" s="12">
        <v>14675.72</v>
      </c>
      <c r="W12" s="12">
        <v>0</v>
      </c>
      <c r="X12" s="12">
        <v>4076.59</v>
      </c>
      <c r="Y12" s="50">
        <v>0</v>
      </c>
      <c r="Z12" s="12">
        <f>X12+V12+T12</f>
        <v>46752.31</v>
      </c>
      <c r="AA12" s="12">
        <f>R12-Z12</f>
        <v>34779.47</v>
      </c>
      <c r="AB12" s="13"/>
    </row>
    <row r="13" spans="1:28" ht="126" hidden="1" customHeight="1" thickBot="1" x14ac:dyDescent="0.35">
      <c r="A13" s="10"/>
      <c r="B13" s="17"/>
      <c r="C13" s="11"/>
      <c r="D13" s="14"/>
      <c r="E13" s="15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3"/>
    </row>
    <row r="14" spans="1:28" ht="15" thickBot="1" x14ac:dyDescent="0.35">
      <c r="A14" s="18"/>
      <c r="B14" s="19"/>
      <c r="C14" s="46" t="s">
        <v>26</v>
      </c>
      <c r="D14" s="47"/>
      <c r="E14" s="20">
        <f t="shared" ref="E14:AA14" si="0">E11+E12</f>
        <v>41</v>
      </c>
      <c r="F14" s="21">
        <f t="shared" si="0"/>
        <v>96160.86</v>
      </c>
      <c r="G14" s="21">
        <f t="shared" si="0"/>
        <v>1490.9099999999999</v>
      </c>
      <c r="H14" s="21">
        <f t="shared" si="0"/>
        <v>0</v>
      </c>
      <c r="I14" s="21">
        <f t="shared" si="0"/>
        <v>28848.260000000002</v>
      </c>
      <c r="J14" s="21">
        <f t="shared" si="0"/>
        <v>28848.260000000002</v>
      </c>
      <c r="K14" s="21">
        <f>K11+K12</f>
        <v>0</v>
      </c>
      <c r="L14" s="21">
        <f t="shared" si="0"/>
        <v>0</v>
      </c>
      <c r="M14" s="21">
        <f t="shared" si="0"/>
        <v>0</v>
      </c>
      <c r="N14" s="21">
        <f t="shared" si="0"/>
        <v>33208.85</v>
      </c>
      <c r="O14" s="21">
        <f t="shared" si="0"/>
        <v>0</v>
      </c>
      <c r="P14" s="21">
        <f t="shared" si="0"/>
        <v>0</v>
      </c>
      <c r="Q14" s="21">
        <f t="shared" si="0"/>
        <v>260.5</v>
      </c>
      <c r="R14" s="21">
        <f t="shared" si="0"/>
        <v>188817.63999999998</v>
      </c>
      <c r="S14" s="21">
        <f t="shared" si="0"/>
        <v>0</v>
      </c>
      <c r="T14" s="21">
        <f t="shared" si="0"/>
        <v>56000</v>
      </c>
      <c r="U14" s="21">
        <f t="shared" si="0"/>
        <v>0</v>
      </c>
      <c r="V14" s="21">
        <f t="shared" si="0"/>
        <v>33987.17</v>
      </c>
      <c r="W14" s="21">
        <f t="shared" si="0"/>
        <v>0</v>
      </c>
      <c r="X14" s="21">
        <f t="shared" si="0"/>
        <v>9440.880000000001</v>
      </c>
      <c r="Y14" s="21">
        <f t="shared" si="0"/>
        <v>0</v>
      </c>
      <c r="Z14" s="21">
        <f t="shared" si="0"/>
        <v>99428.05</v>
      </c>
      <c r="AA14" s="21">
        <f t="shared" si="0"/>
        <v>89389.589999999982</v>
      </c>
      <c r="AB14" s="3"/>
    </row>
    <row r="15" spans="1:28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8" spans="1:25" x14ac:dyDescent="0.3">
      <c r="A18" s="48" t="s">
        <v>41</v>
      </c>
      <c r="B18" s="48"/>
      <c r="C18" s="48"/>
      <c r="D18" s="48"/>
      <c r="E18" s="48"/>
      <c r="F18" s="48"/>
      <c r="S18" s="43" t="s">
        <v>42</v>
      </c>
      <c r="T18" s="43"/>
      <c r="U18" s="43"/>
      <c r="V18" s="43"/>
      <c r="W18" s="43"/>
      <c r="X18" s="43"/>
      <c r="Y18" s="42"/>
    </row>
    <row r="20" spans="1:25" x14ac:dyDescent="0.3">
      <c r="A20" s="48" t="s">
        <v>32</v>
      </c>
      <c r="B20" s="48"/>
      <c r="C20" s="48"/>
      <c r="D20" s="48"/>
      <c r="E20" s="48"/>
      <c r="S20" s="43" t="s">
        <v>33</v>
      </c>
      <c r="T20" s="43"/>
      <c r="U20" s="43"/>
      <c r="V20" s="43"/>
      <c r="W20" s="43"/>
      <c r="X20" s="43"/>
      <c r="Y20" s="42"/>
    </row>
    <row r="22" spans="1:25" x14ac:dyDescent="0.3">
      <c r="A22" s="43" t="s">
        <v>34</v>
      </c>
      <c r="B22" s="43"/>
    </row>
  </sheetData>
  <mergeCells count="8">
    <mergeCell ref="S18:X18"/>
    <mergeCell ref="S20:X20"/>
    <mergeCell ref="A22:B22"/>
    <mergeCell ref="A2:C2"/>
    <mergeCell ref="I5:J5"/>
    <mergeCell ref="C14:D14"/>
    <mergeCell ref="A20:E20"/>
    <mergeCell ref="A18:F18"/>
  </mergeCells>
  <pageMargins left="0.7" right="0.7" top="0.75" bottom="0.75" header="0.3" footer="0.3"/>
  <pageSetup paperSize="9" scale="52" fitToHeight="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User005</dc:creator>
  <cp:lastModifiedBy>User</cp:lastModifiedBy>
  <cp:lastPrinted>2026-10-02T10:14:04Z</cp:lastPrinted>
  <dcterms:created xsi:type="dcterms:W3CDTF">2022-02-09T08:58:28Z</dcterms:created>
  <dcterms:modified xsi:type="dcterms:W3CDTF">2026-10-02T10:32:46Z</dcterms:modified>
</cp:coreProperties>
</file>