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43B37A10-4D23-4E2C-974F-E077BE92F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12" i="1" l="1"/>
  <c r="R12" i="1" s="1"/>
  <c r="I12" i="1"/>
  <c r="M12" i="1" s="1"/>
  <c r="R11" i="1"/>
  <c r="M11" i="1"/>
  <c r="S11" i="1" l="1"/>
  <c r="S12" i="1"/>
</calcChain>
</file>

<file path=xl/sharedStrings.xml><?xml version="1.0" encoding="utf-8"?>
<sst xmlns="http://schemas.openxmlformats.org/spreadsheetml/2006/main" count="42" uniqueCount="28">
  <si>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</si>
  <si>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</si>
  <si>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</si>
  <si>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</si>
  <si>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</si>
  <si>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</si>
  <si>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</si>
  <si>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</si>
  <si>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</si>
  <si>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</si>
  <si>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</si>
  <si>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</si>
  <si>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</si>
  <si>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</si>
  <si>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</si>
  <si>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</si>
  <si>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</si>
  <si>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</si>
  <si>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</si>
  <si>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</si>
  <si>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</si>
  <si>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</si>
  <si>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Відпускні</t>
  </si>
  <si>
    <t>Заступник директора департаменту-начальник управління</t>
  </si>
  <si>
    <t>Мельник Тетяна Орестівна</t>
  </si>
  <si>
    <t>ЛИПЕНЬ 2025</t>
  </si>
  <si>
    <t>Індексація</t>
  </si>
  <si>
    <t>Грошова 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</si>
</sst>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showGridLines="0" tabSelected="1" view="pageBreakPreview" topLeftCell="A8" zoomScaleNormal="100" zoomScaleSheetLayoutView="100" workbookViewId="0">
      <selection activeCell="O13" sqref="O13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11" width="8.85546875" customWidth="1"/>
    <col min="12" max="12" width="9.140625" customWidth="1"/>
    <col min="13" max="13" width="12.28515625" customWidth="1"/>
    <col min="14" max="14" width="7.28515625" customWidth="1"/>
    <col min="15" max="15" width="8.5703125" customWidth="1"/>
    <col min="16" max="16" width="11.28515625" customWidth="1"/>
    <col min="17" max="17" width="11.5703125" customWidth="1"/>
    <col min="18" max="18" width="11.28515625" customWidth="1"/>
    <col min="19" max="19" width="11" customWidth="1"/>
  </cols>
  <sheetData>
    <row r="1" spans="1:20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10"/>
      <c r="L4" s="10"/>
      <c r="M4" s="5"/>
      <c r="N4" s="5"/>
      <c r="O4" s="5"/>
      <c r="P4" s="5"/>
      <c r="Q4" s="5"/>
      <c r="R4" s="5"/>
      <c r="S4" s="5"/>
    </row>
    <row r="5" spans="1:20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10"/>
      <c r="L5" s="10"/>
      <c r="M5" s="5"/>
      <c r="N5" s="5"/>
      <c r="O5" s="5"/>
      <c r="P5" s="5"/>
      <c r="Q5" s="5"/>
      <c r="R5" s="5"/>
      <c r="S5" s="5"/>
    </row>
    <row r="6" spans="1:20" ht="18.600000000000001" customHeight="1" x14ac:dyDescent="0.25">
      <c r="A6" s="1"/>
      <c r="B6" s="1"/>
      <c r="C6" s="8"/>
      <c r="D6" s="9"/>
      <c r="E6" s="9"/>
      <c r="F6" s="5"/>
      <c r="G6" s="11" t="s">
        <v>25</v>
      </c>
      <c r="H6" s="11"/>
      <c r="I6" s="11"/>
      <c r="J6" s="11"/>
      <c r="K6" s="11"/>
      <c r="L6" s="12"/>
      <c r="M6" s="5"/>
      <c r="N6" s="5"/>
      <c r="O6" s="5"/>
      <c r="P6" s="5"/>
      <c r="Q6" s="5"/>
      <c r="R6" s="5"/>
      <c r="S6" s="5"/>
    </row>
    <row r="7" spans="1:20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27</v>
      </c>
      <c r="K9" s="14" t="s">
        <v>26</v>
      </c>
      <c r="L9" s="14" t="s">
        <v>21</v>
      </c>
      <c r="M9" s="14" t="s">
        <v>10</v>
      </c>
      <c r="N9" s="14" t="s">
        <v>11</v>
      </c>
      <c r="O9" s="14" t="s">
        <v>12</v>
      </c>
      <c r="P9" s="14" t="s">
        <v>13</v>
      </c>
      <c r="Q9" s="14" t="s">
        <v>14</v>
      </c>
      <c r="R9" s="14" t="s">
        <v>15</v>
      </c>
      <c r="S9" s="14" t="s">
        <v>16</v>
      </c>
    </row>
    <row r="10" spans="1:20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  <c r="R10" s="14" t="s">
        <v>18</v>
      </c>
      <c r="S10" s="14" t="s">
        <v>18</v>
      </c>
    </row>
    <row r="11" spans="1:20" ht="81" customHeight="1" x14ac:dyDescent="0.2">
      <c r="A11" s="20">
        <v>1</v>
      </c>
      <c r="B11" s="15" t="s">
        <v>19</v>
      </c>
      <c r="C11" s="15" t="s">
        <v>20</v>
      </c>
      <c r="D11" s="16">
        <v>23</v>
      </c>
      <c r="E11" s="17">
        <v>33143</v>
      </c>
      <c r="F11" s="17">
        <v>8617.18</v>
      </c>
      <c r="G11" s="17">
        <v>600</v>
      </c>
      <c r="H11" s="17">
        <v>4971.45</v>
      </c>
      <c r="I11" s="17">
        <v>0</v>
      </c>
      <c r="J11" s="17">
        <v>0</v>
      </c>
      <c r="K11" s="17">
        <v>133.22999999999999</v>
      </c>
      <c r="L11" s="17">
        <v>9942.9</v>
      </c>
      <c r="M11" s="17">
        <f>SUM(E11:L11)</f>
        <v>57407.76</v>
      </c>
      <c r="N11" s="17">
        <v>574.08000000000004</v>
      </c>
      <c r="O11" s="17">
        <v>17200</v>
      </c>
      <c r="P11" s="17">
        <v>10333.4</v>
      </c>
      <c r="Q11" s="17">
        <v>2870.39</v>
      </c>
      <c r="R11" s="17">
        <f>SUM(N11:Q11)</f>
        <v>30977.870000000003</v>
      </c>
      <c r="S11" s="17">
        <f>SUM(M11-R11)</f>
        <v>26429.89</v>
      </c>
    </row>
    <row r="12" spans="1:20" s="19" customFormat="1" ht="69.75" customHeight="1" x14ac:dyDescent="0.2">
      <c r="A12" s="20">
        <v>2</v>
      </c>
      <c r="B12" s="15" t="s">
        <v>24</v>
      </c>
      <c r="C12" s="15" t="s">
        <v>23</v>
      </c>
      <c r="D12" s="16">
        <v>9</v>
      </c>
      <c r="E12" s="17">
        <v>12969</v>
      </c>
      <c r="F12" s="17">
        <v>3631.32</v>
      </c>
      <c r="G12" s="17">
        <v>273.91000000000003</v>
      </c>
      <c r="H12" s="17">
        <v>0</v>
      </c>
      <c r="I12" s="17">
        <f>29729.77+3497.62</f>
        <v>33227.39</v>
      </c>
      <c r="J12" s="17">
        <v>43123.040000000001</v>
      </c>
      <c r="K12" s="17">
        <v>52.13</v>
      </c>
      <c r="L12" s="17">
        <v>3242.25</v>
      </c>
      <c r="M12" s="17">
        <f>SUM(E12:L12)</f>
        <v>96519.040000000008</v>
      </c>
      <c r="N12" s="17">
        <v>965.19</v>
      </c>
      <c r="O12" s="17">
        <f>12800+58026.33</f>
        <v>70826.33</v>
      </c>
      <c r="P12" s="17">
        <v>17373.43</v>
      </c>
      <c r="Q12" s="17">
        <v>4825.95</v>
      </c>
      <c r="R12" s="17">
        <f>SUM(N12:Q12)</f>
        <v>93990.900000000009</v>
      </c>
      <c r="S12" s="17">
        <f>SUM(M12-R12)</f>
        <v>2528.1399999999994</v>
      </c>
      <c r="T12" s="18"/>
    </row>
    <row r="13" spans="1:20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2025-08-11T14:30:37Z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