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Зарплата Пліхтяк Гуменяк 2025рік\2025 рік\"/>
    </mc:Choice>
  </mc:AlternateContent>
  <xr:revisionPtr revIDLastSave="0" documentId="13_ncr:1_{A70DAD53-26E2-4632-AA51-B29EE8CB7EC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R11" i="1" l="1"/>
  <c r="R12" i="1"/>
  <c r="K14" i="1" l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X12" i="1" s="1"/>
  <c r="W11" i="1"/>
  <c r="X11" i="1" s="1"/>
  <c r="R14" i="1"/>
  <c r="X14" i="1" l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<sst xmlns="http://schemas.openxmlformats.org/spreadsheetml/2006/main" count="57" uniqueCount="39">
  <si>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</si>
  <si>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</si>
  <si>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</si>
  <si>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</si>
  <si>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</si>
  <si>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</si>
  <si>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</si>
  <si>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</si>
  <si>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</si>
  <si>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</si>
  <si>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</si>
  <si>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</si>
  <si>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</si>
  <si>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</si>
  <si>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</si>
  <si>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</si>
  <si>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</si>
  <si>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</si>
  <si>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</si>
  <si>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</si>
  <si>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</si>
  <si>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</si>
  <si>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</si>
  <si>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</si>
  <si>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</si>
  <si>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</si>
  <si>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</si>
  <si>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</si>
  <si>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</si>
  <si>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</si>
  <si>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</si>
  <si>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</si>
  <si>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</si>
  <si>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Оксана МЕДВІДЬ</t>
  </si>
  <si>
    <t>52-61-50</t>
  </si>
  <si>
    <t>Премія щорічна оцінка</t>
  </si>
  <si>
    <t>березень 2025 р.</t>
  </si>
  <si>
    <t>Квітень 2025</t>
  </si>
  <si>
    <t>Ольга ГУМЕНЯК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</si>
</sst>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0" fillId="0" borderId="0" xfId="0" applyAlignment="1"/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topLeftCell="O6" zoomScale="192" zoomScaleNormal="192" workbookViewId="0">
      <selection activeCell="G11" sqref="G11"/>
    </sheetView>
  </sheetViews>
  <sheetFormatPr defaultRowHeight="14.4" x14ac:dyDescent="0.3"/>
  <cols>
    <col min="18" max="18" width="11.33203125" customWidth="1"/>
  </cols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35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36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30</v>
      </c>
      <c r="D11" s="14" t="s">
        <v>31</v>
      </c>
      <c r="E11" s="15">
        <v>22</v>
      </c>
      <c r="F11" s="12">
        <v>36179</v>
      </c>
      <c r="G11" s="12">
        <v>700</v>
      </c>
      <c r="H11" s="12">
        <v>0</v>
      </c>
      <c r="I11" s="12">
        <v>10853.7</v>
      </c>
      <c r="J11" s="12">
        <v>10853.7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/>
      <c r="R11" s="12">
        <f>Q11+I11+H11+G11+F11+J11+K11+L11+M11+N11+O11+S11</f>
        <v>58586.399999999994</v>
      </c>
      <c r="S11" s="12"/>
      <c r="T11" s="12">
        <v>20000</v>
      </c>
      <c r="U11" s="12">
        <v>10545.55</v>
      </c>
      <c r="V11" s="12">
        <v>2929.32</v>
      </c>
      <c r="W11" s="12">
        <f>V11+U11+T11+S11</f>
        <v>33474.869999999995</v>
      </c>
      <c r="X11" s="12">
        <f>R11-W11</f>
        <v>25111.53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29</v>
      </c>
      <c r="D12" s="14" t="s">
        <v>28</v>
      </c>
      <c r="E12" s="15">
        <v>18</v>
      </c>
      <c r="F12" s="12">
        <v>28120.91</v>
      </c>
      <c r="G12" s="12">
        <v>654.54999999999995</v>
      </c>
      <c r="H12" s="12">
        <v>0</v>
      </c>
      <c r="I12" s="12">
        <v>8436.27</v>
      </c>
      <c r="J12" s="12">
        <v>8436.27</v>
      </c>
      <c r="K12" s="12">
        <v>0</v>
      </c>
      <c r="L12" s="12">
        <v>0</v>
      </c>
      <c r="M12" s="12">
        <v>0</v>
      </c>
      <c r="N12" s="12">
        <v>7191.68</v>
      </c>
      <c r="O12" s="12">
        <v>0</v>
      </c>
      <c r="P12" s="12">
        <v>0</v>
      </c>
      <c r="Q12" s="12">
        <v>0</v>
      </c>
      <c r="R12" s="12">
        <f>Q12+I12+H12+G12+F12+J12+K12+N12+L12+M12+O12+P12</f>
        <v>52839.68</v>
      </c>
      <c r="S12" s="12">
        <v>0</v>
      </c>
      <c r="T12" s="12">
        <v>20000</v>
      </c>
      <c r="U12" s="12">
        <v>9511.14</v>
      </c>
      <c r="V12" s="12">
        <v>2641.98</v>
      </c>
      <c r="W12" s="12">
        <f>V12+U12+T12</f>
        <v>32153.119999999999</v>
      </c>
      <c r="X12" s="12">
        <f>R12-W12</f>
        <v>20686.560000000001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40</v>
      </c>
      <c r="F14" s="21">
        <f t="shared" si="0"/>
        <v>64299.91</v>
      </c>
      <c r="G14" s="21">
        <f t="shared" si="0"/>
        <v>1354.55</v>
      </c>
      <c r="H14" s="21">
        <f t="shared" si="0"/>
        <v>0</v>
      </c>
      <c r="I14" s="21">
        <f t="shared" si="0"/>
        <v>19289.97</v>
      </c>
      <c r="J14" s="21">
        <f t="shared" si="0"/>
        <v>19289.97</v>
      </c>
      <c r="K14" s="21">
        <f>K11+K12</f>
        <v>0</v>
      </c>
      <c r="L14" s="21">
        <f t="shared" si="0"/>
        <v>0</v>
      </c>
      <c r="M14" s="21">
        <f t="shared" si="0"/>
        <v>0</v>
      </c>
      <c r="N14" s="21">
        <f t="shared" si="0"/>
        <v>7191.68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>
        <f t="shared" si="0"/>
        <v>111426.07999999999</v>
      </c>
      <c r="S14" s="21">
        <f t="shared" si="0"/>
        <v>0</v>
      </c>
      <c r="T14" s="21">
        <f t="shared" si="0"/>
        <v>40000</v>
      </c>
      <c r="U14" s="21">
        <f t="shared" si="0"/>
        <v>20056.689999999999</v>
      </c>
      <c r="V14" s="21">
        <f t="shared" si="0"/>
        <v>5571.3</v>
      </c>
      <c r="W14" s="21">
        <f t="shared" si="0"/>
        <v>65627.989999999991</v>
      </c>
      <c r="X14" s="21">
        <f t="shared" si="0"/>
        <v>45798.09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2" t="s">
        <v>28</v>
      </c>
      <c r="B18" s="42"/>
      <c r="C18" s="42"/>
      <c r="D18" s="42"/>
      <c r="E18" s="42"/>
      <c r="F18" s="47"/>
      <c r="S18" s="42" t="s">
        <v>38</v>
      </c>
      <c r="T18" s="42"/>
      <c r="U18" s="42"/>
      <c r="V18" s="42"/>
    </row>
    <row r="20" spans="1:22" x14ac:dyDescent="0.3">
      <c r="A20" s="42" t="s">
        <v>32</v>
      </c>
      <c r="B20" s="42"/>
      <c r="C20" s="42"/>
      <c r="D20" s="42"/>
      <c r="E20" s="42"/>
      <c r="S20" s="42" t="s">
        <v>33</v>
      </c>
      <c r="T20" s="42"/>
      <c r="U20" s="42"/>
      <c r="V20" s="42"/>
    </row>
    <row r="22" spans="1:22" x14ac:dyDescent="0.3">
      <c r="A22" s="42" t="s">
        <v>34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20:E20"/>
    <mergeCell ref="A18:F18"/>
  </mergeCells>
  <pageMargins left="0.7" right="0.7" top="0.75" bottom="0.75" header="0.3" footer="0.3"/>
  <pageSetup paperSize="9" scale="6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2025-05-05T13:43:35Z</cp:lastPrinted>
  <dcterms:created xsi:type="dcterms:W3CDTF">2022-02-09T08:58:28Z</dcterms:created>
  <dcterms:modified xsi:type="dcterms:W3CDTF">2025-05-05T13:44:42Z</dcterms:modified>
</cp:coreProperties>
</file>