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пень" sheetId="1" state="visible" r:id="rId3"/>
  </sheets>
  <definedNames>
    <definedName function="false" hidden="false" localSheetId="0" name="_xlnm.Print_Titles" vbProcedure="false">липень!$13:$13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<sst xmlns="http://schemas.openxmlformats.org/spreadsheetml/2006/main" count="57" uniqueCount="40">
  <si>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</si>
  <si>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</si>
  <si>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</si>
  <si>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</si>
  <si>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</si>
  <si>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</si>
  <si>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 грудень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</si>
  <si>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</si>
  <si>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</si>
  <si>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</si>
  <si>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</si>
  <si>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</si>
  <si>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</si>
  <si>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</si>
  <si>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</si>
  <si>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</si>
  <si>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</si>
  <si>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</si>
  <si>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</si>
  <si>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</si>
  <si>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</si>
  <si>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</si>
  <si>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Премія за щорічне оцінювання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</si>
  <si>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</si>
  <si>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</si>
  <si>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</si>
  <si>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</si>
  <si>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</si>
  <si>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</si>
  <si>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</si>
  <si>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</si>
  <si>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</si>
  <si>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</si>
  <si>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</si>
  <si>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грудень 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</si>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</sst>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19.85"/>
    <col collapsed="false" customWidth="true" hidden="false" outlineLevel="0" max="5" min="5" style="0" width="6.28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6.56"/>
    <col collapsed="false" customWidth="true" hidden="false" outlineLevel="0" max="15" min="15" style="0" width="14.28"/>
    <col collapsed="false" customWidth="true" hidden="false" outlineLevel="0" max="16" min="16" style="0" width="13.14"/>
    <col collapsed="false" customWidth="true" hidden="false" outlineLevel="0" max="17" min="17" style="0" width="9.99"/>
    <col collapsed="false" customWidth="true" hidden="false" outlineLevel="0" max="18" min="18" style="0" width="8.14"/>
    <col collapsed="false" customWidth="true" hidden="false" outlineLevel="0" max="19" min="19" style="0" width="12.28"/>
    <col collapsed="false" customWidth="true" hidden="false" outlineLevel="0" max="20" min="20" style="0" width="7.28"/>
    <col collapsed="false" customWidth="true" hidden="false" outlineLevel="0" max="21" min="21" style="0" width="8.56"/>
    <col collapsed="false" customWidth="true" hidden="false" outlineLevel="0" max="22" min="22" style="0" width="11.28"/>
    <col collapsed="false" customWidth="true" hidden="false" outlineLevel="0" max="23" min="23" style="0" width="9.7"/>
    <col collapsed="false" customWidth="true" hidden="false" outlineLevel="0" max="24" min="24" style="0" width="11.28"/>
    <col collapsed="false" customWidth="true" hidden="false" outlineLevel="0" max="25" min="25" style="0" width="10.99"/>
  </cols>
  <sheetData>
    <row r="1" customFormat="false" ht="13.15" hidden="false" customHeight="true" outlineLevel="0" collapsed="false">
      <c r="V1" s="1" t="s">
        <v>0</v>
      </c>
    </row>
    <row r="2" customFormat="false" ht="13.15" hidden="false" customHeight="true" outlineLevel="0" collapsed="false">
      <c r="V2" s="1" t="s">
        <v>1</v>
      </c>
    </row>
    <row r="3" customFormat="false" ht="18" hidden="false" customHeight="true" outlineLevel="0" collapsed="false">
      <c r="V3" s="1" t="s">
        <v>2</v>
      </c>
    </row>
    <row r="4" customFormat="false" ht="13.15" hidden="false" customHeight="true" outlineLevel="0" collapsed="false">
      <c r="V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  <c r="P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  <c r="P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2" t="s">
        <v>30</v>
      </c>
      <c r="Y13" s="20" t="s">
        <v>31</v>
      </c>
      <c r="Z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32</v>
      </c>
      <c r="F14" s="26" t="s">
        <v>33</v>
      </c>
      <c r="G14" s="26" t="s">
        <v>33</v>
      </c>
      <c r="H14" s="26" t="s">
        <v>33</v>
      </c>
      <c r="I14" s="26" t="s">
        <v>33</v>
      </c>
      <c r="J14" s="26" t="s">
        <v>33</v>
      </c>
      <c r="K14" s="26" t="s">
        <v>33</v>
      </c>
      <c r="L14" s="26" t="s">
        <v>33</v>
      </c>
      <c r="M14" s="26" t="s">
        <v>33</v>
      </c>
      <c r="N14" s="26" t="s">
        <v>33</v>
      </c>
      <c r="O14" s="26" t="s">
        <v>33</v>
      </c>
      <c r="P14" s="26"/>
      <c r="Q14" s="26" t="s">
        <v>33</v>
      </c>
      <c r="R14" s="26" t="s">
        <v>33</v>
      </c>
      <c r="S14" s="26" t="s">
        <v>33</v>
      </c>
      <c r="T14" s="26" t="s">
        <v>33</v>
      </c>
      <c r="U14" s="26" t="s">
        <v>33</v>
      </c>
      <c r="V14" s="26" t="s">
        <v>33</v>
      </c>
      <c r="W14" s="26" t="s">
        <v>33</v>
      </c>
      <c r="X14" s="26" t="s">
        <v>33</v>
      </c>
      <c r="Y14" s="26"/>
      <c r="Z14" s="23"/>
    </row>
    <row r="15" customFormat="false" ht="15.75" hidden="false" customHeight="true" outlineLevel="0" collapsed="false">
      <c r="A15" s="27"/>
      <c r="B15" s="28"/>
      <c r="C15" s="29" t="s">
        <v>34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customFormat="false" ht="71.25" hidden="false" customHeight="true" outlineLevel="0" collapsed="false">
      <c r="A16" s="32" t="n">
        <v>1</v>
      </c>
      <c r="B16" s="33" t="n">
        <v>111</v>
      </c>
      <c r="C16" s="34" t="s">
        <v>35</v>
      </c>
      <c r="D16" s="34" t="s">
        <v>36</v>
      </c>
      <c r="E16" s="35" t="n">
        <v>10</v>
      </c>
      <c r="F16" s="36" t="n">
        <v>16853.48</v>
      </c>
      <c r="G16" s="36" t="n">
        <v>347.83</v>
      </c>
      <c r="H16" s="36"/>
      <c r="I16" s="36" t="n">
        <v>4044.83</v>
      </c>
      <c r="J16" s="36" t="n">
        <v>2528.02</v>
      </c>
      <c r="K16" s="36"/>
      <c r="L16" s="36"/>
      <c r="M16" s="36" t="n">
        <f aca="false">29126.42+9102.01+5461.2</f>
        <v>43689.63</v>
      </c>
      <c r="N16" s="36" t="n">
        <v>10337.82</v>
      </c>
      <c r="O16" s="36" t="n">
        <v>48383.17</v>
      </c>
      <c r="P16" s="36" t="n">
        <v>38763</v>
      </c>
      <c r="Q16" s="36"/>
      <c r="R16" s="36" t="n">
        <v>57.93</v>
      </c>
      <c r="S16" s="36" t="n">
        <f aca="false">SUM(F16:R16)</f>
        <v>165005.71</v>
      </c>
      <c r="T16" s="36" t="n">
        <f aca="false">S16*0.01</f>
        <v>1650.0571</v>
      </c>
      <c r="U16" s="36" t="n">
        <v>65000</v>
      </c>
      <c r="V16" s="36" t="n">
        <f aca="false">S16*0.18</f>
        <v>29701.0278</v>
      </c>
      <c r="W16" s="36" t="n">
        <f aca="false">S16*0.05</f>
        <v>8250.2855</v>
      </c>
      <c r="X16" s="36" t="n">
        <f aca="false">SUM(T16:W16)</f>
        <v>104601.3704</v>
      </c>
      <c r="Y16" s="36" t="n">
        <f aca="false">S16-X16</f>
        <v>60404.3396</v>
      </c>
    </row>
    <row r="17" customFormat="false" ht="52.15" hidden="false" customHeight="true" outlineLevel="0" collapsed="false">
      <c r="A17" s="32" t="n">
        <v>2</v>
      </c>
      <c r="B17" s="33" t="n">
        <v>59</v>
      </c>
      <c r="C17" s="34" t="s">
        <v>37</v>
      </c>
      <c r="D17" s="34" t="s">
        <v>38</v>
      </c>
      <c r="E17" s="35" t="n">
        <v>23</v>
      </c>
      <c r="F17" s="36" t="n">
        <v>29215</v>
      </c>
      <c r="G17" s="36" t="n">
        <v>800</v>
      </c>
      <c r="H17" s="36"/>
      <c r="I17" s="36" t="n">
        <v>8764.5</v>
      </c>
      <c r="J17" s="36" t="n">
        <v>4382.25</v>
      </c>
      <c r="K17" s="36"/>
      <c r="L17" s="36"/>
      <c r="M17" s="36"/>
      <c r="N17" s="36"/>
      <c r="O17" s="36"/>
      <c r="P17" s="36" t="n">
        <v>29215</v>
      </c>
      <c r="Q17" s="36"/>
      <c r="R17" s="36" t="n">
        <v>133.23</v>
      </c>
      <c r="S17" s="36" t="n">
        <f aca="false">SUM(F17:R17)</f>
        <v>72509.98</v>
      </c>
      <c r="T17" s="36"/>
      <c r="U17" s="36" t="n">
        <v>15000</v>
      </c>
      <c r="V17" s="36" t="n">
        <f aca="false">S17*0.18</f>
        <v>13051.7964</v>
      </c>
      <c r="W17" s="36" t="n">
        <f aca="false">S17*0.05</f>
        <v>3625.499</v>
      </c>
      <c r="X17" s="36" t="n">
        <f aca="false">SUM(T17:W17)</f>
        <v>31677.2954</v>
      </c>
      <c r="Y17" s="36" t="n">
        <f aca="false">S17-X17</f>
        <v>40832.6846</v>
      </c>
    </row>
    <row r="18" customFormat="false" ht="53.45" hidden="true" customHeight="true" outlineLevel="0" collapsed="false">
      <c r="A18" s="32"/>
      <c r="B18" s="33"/>
      <c r="C18" s="34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 t="n">
        <f aca="false">S18*0.18</f>
        <v>0</v>
      </c>
      <c r="W18" s="36" t="n">
        <f aca="false">S18*0.05</f>
        <v>0</v>
      </c>
      <c r="X18" s="36" t="n">
        <f aca="false">SUM(T18:W18)</f>
        <v>0</v>
      </c>
      <c r="Y18" s="36" t="n">
        <f aca="false">S18-X18</f>
        <v>0</v>
      </c>
    </row>
    <row r="19" customFormat="false" ht="38.45" hidden="false" customHeight="true" outlineLevel="0" collapsed="false">
      <c r="A19" s="37"/>
      <c r="B19" s="38"/>
      <c r="C19" s="39" t="s">
        <v>39</v>
      </c>
      <c r="D19" s="39"/>
      <c r="E19" s="40"/>
      <c r="F19" s="41" t="n">
        <f aca="false">SUM(F16:F18)</f>
        <v>46068.48</v>
      </c>
      <c r="G19" s="41" t="n">
        <f aca="false">SUM(G16:G18)</f>
        <v>1147.83</v>
      </c>
      <c r="H19" s="41" t="n">
        <f aca="false">SUM(H16:H18)</f>
        <v>0</v>
      </c>
      <c r="I19" s="41" t="n">
        <f aca="false">SUM(I16:I18)</f>
        <v>12809.33</v>
      </c>
      <c r="J19" s="41" t="n">
        <f aca="false">SUM(J16:J18)</f>
        <v>6910.27</v>
      </c>
      <c r="K19" s="41" t="n">
        <f aca="false">SUM(K16:K18)</f>
        <v>0</v>
      </c>
      <c r="L19" s="41" t="n">
        <f aca="false">SUM(L16:L18)</f>
        <v>0</v>
      </c>
      <c r="M19" s="41" t="n">
        <f aca="false">SUM(M16:M18)</f>
        <v>43689.63</v>
      </c>
      <c r="N19" s="41" t="n">
        <f aca="false">N16+N17+N18</f>
        <v>10337.82</v>
      </c>
      <c r="O19" s="41" t="n">
        <f aca="false">SUM(O16:O18)</f>
        <v>48383.17</v>
      </c>
      <c r="P19" s="41"/>
      <c r="Q19" s="41"/>
      <c r="R19" s="41" t="n">
        <f aca="false">SUM(R16:R18)</f>
        <v>191.16</v>
      </c>
      <c r="S19" s="41" t="n">
        <f aca="false">SUM(S16:S18)</f>
        <v>237515.69</v>
      </c>
      <c r="T19" s="41" t="n">
        <f aca="false">SUM(T16:T18)</f>
        <v>1650.0571</v>
      </c>
      <c r="U19" s="41" t="n">
        <f aca="false">SUM(U16:U18)</f>
        <v>80000</v>
      </c>
      <c r="V19" s="41" t="n">
        <f aca="false">SUM(V16:V18)</f>
        <v>42752.8242</v>
      </c>
      <c r="W19" s="41" t="n">
        <f aca="false">SUM(W16:W18)</f>
        <v>11875.7845</v>
      </c>
      <c r="X19" s="41" t="n">
        <f aca="false">SUM(X16:X18)</f>
        <v>136278.6658</v>
      </c>
      <c r="Y19" s="41" t="n">
        <f aca="false">SUM(Y16:Y18)</f>
        <v>101237.0242</v>
      </c>
      <c r="Z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2022-01-13T14:21:05Z</cp:lastPrinted>
  <dcterms:modified xsi:type="dcterms:W3CDTF">2026-01-22T08:52:26Z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