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 CEB на відправку\"/>
    </mc:Choice>
  </mc:AlternateContent>
  <xr:revisionPtr revIDLastSave="0" documentId="8_{560736B6-49D2-422E-89CA-B7CC89D053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Червен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L11" i="1"/>
  <c r="G11" i="1"/>
  <c r="E11" i="1"/>
  <c r="K11" i="1" s="1"/>
  <c r="N10" i="1"/>
  <c r="L10" i="1"/>
  <c r="G10" i="1"/>
  <c r="E10" i="1"/>
  <c r="K10" i="1" s="1"/>
  <c r="N9" i="1"/>
  <c r="L9" i="1"/>
  <c r="H9" i="1" l="1"/>
  <c r="P10" i="1" l="1"/>
  <c r="P11" i="1"/>
  <c r="G9" i="1"/>
  <c r="P9" i="1"/>
  <c r="Q11" i="1" l="1"/>
  <c r="E9" i="1"/>
  <c r="K9" i="1" s="1"/>
  <c r="Q9" i="1" s="1"/>
  <c r="Q10" i="1" l="1"/>
</calcChain>
</file>

<file path=xl/sharedStrings.xml><?xml version="1.0" encoding="utf-8"?>
<sst xmlns="http://schemas.openxmlformats.org/spreadsheetml/2006/main" count="28" uniqueCount="27">
  <si>
    <t>N п/п</t>
  </si>
  <si>
    <t>Прізвище, імя, по батькові працівника</t>
  </si>
  <si>
    <t>Посада працівника</t>
  </si>
  <si>
    <t>Нараховано  (КЕКВ 2111)</t>
  </si>
  <si>
    <t>кількість відпрацьованих днів</t>
  </si>
  <si>
    <t>посадовий оклад</t>
  </si>
  <si>
    <t>надбавка за ранг</t>
  </si>
  <si>
    <t>надбавка за вислугу років</t>
  </si>
  <si>
    <t>премія за результатами роботи</t>
  </si>
  <si>
    <t>інші виплати (відрядження, лікарняні, тощо)</t>
  </si>
  <si>
    <t>Лемчак Володимир Олексійович</t>
  </si>
  <si>
    <t>Директор</t>
  </si>
  <si>
    <t>Миронюк Уляна Григорівна</t>
  </si>
  <si>
    <t>Заступник директора департаменту</t>
  </si>
  <si>
    <t>Сеник Галина Степанівна</t>
  </si>
  <si>
    <t>Разом нараховано</t>
  </si>
  <si>
    <t>Прибутковий податок</t>
  </si>
  <si>
    <t>Профспілка</t>
  </si>
  <si>
    <t>Військовий збір</t>
  </si>
  <si>
    <t>Аванс</t>
  </si>
  <si>
    <t>Разом утримано</t>
  </si>
  <si>
    <t>Сума для видачі</t>
  </si>
  <si>
    <t xml:space="preserve">грошова (матеріальна) допомога для  оздоровлення </t>
  </si>
  <si>
    <t>УТРИМАНО</t>
  </si>
  <si>
    <t>Департамент соціальної політики облдержадміністрації</t>
  </si>
  <si>
    <t>ВИТЯГ З РОЗРАХУНКОВО-ПЛАТІЖНОЇ ВІДОМОСТІ</t>
  </si>
  <si>
    <t>Червень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</si>
</sst>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2"/>
      <color rgb="FF333333"/>
      <name val="Calibri"/>
      <family val="2"/>
      <charset val="204"/>
      <scheme val="minor"/>
    </font>
    <font>
      <sz val="10"/>
      <name val="Arial Cyr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27">
    <xf numFmtId="0" fontId="0" fillId="0" borderId="0" xfId="0"/>
    <xf numFmtId="0" fontId="1" fillId="0" borderId="1" xfId="1" applyFont="1" applyBorder="1" applyAlignment="1">
      <alignment wrapText="1"/>
    </xf>
    <xf numFmtId="0" fontId="1" fillId="0" borderId="1" xfId="1" applyFont="1" applyBorder="1"/>
    <xf numFmtId="4" fontId="1" fillId="0" borderId="1" xfId="1" applyNumberFormat="1" applyFont="1" applyBorder="1"/>
    <xf numFmtId="17" fontId="0" fillId="0" borderId="0" xfId="0" applyNumberFormat="1"/>
    <xf numFmtId="4" fontId="1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1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0" fontId="8" fillId="0" borderId="0" xfId="2" applyFont="1" applyAlignment="1">
      <alignment horizontal="left" vertical="top"/>
    </xf>
    <xf numFmtId="0" fontId="8" fillId="0" borderId="0" xfId="2" applyFont="1" applyAlignment="1">
      <alignment horizontal="center" vertical="center"/>
    </xf>
    <xf numFmtId="0" fontId="0" fillId="0" borderId="0" xfId="0"/>
    <xf numFmtId="0" fontId="9" fillId="0" borderId="0" xfId="2" applyFont="1"/>
    <xf numFmtId="0" fontId="9" fillId="0" borderId="0" xfId="2" applyFont="1" applyAlignment="1">
      <alignment horizontal="center" vertical="center"/>
    </xf>
    <xf numFmtId="49" fontId="9" fillId="0" borderId="0" xfId="2" applyNumberFormat="1" applyFont="1"/>
  </cellXfs>
  <cellStyles count="3">
    <cellStyle name="Звичайний" xfId="0" builtinId="0"/>
    <cellStyle name="Звичайний 2" xfId="1" xr:uid="{00000000-0005-0000-0000-000001000000}"/>
    <cellStyle name="Звичайний 3" xfId="2" xr:uid="{ED89F164-6904-492F-AE53-589E327D5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B5" sqref="B5"/>
    </sheetView>
  </sheetViews>
  <sheetFormatPr defaultRowHeight="15" x14ac:dyDescent="0.25"/>
  <cols>
    <col min="2" max="2" width="24.7109375" customWidth="1"/>
    <col min="3" max="3" width="26" customWidth="1"/>
    <col min="4" max="4" width="19.5703125" customWidth="1"/>
    <col min="5" max="5" width="12.5703125" customWidth="1"/>
    <col min="6" max="6" width="15.42578125" customWidth="1"/>
    <col min="7" max="7" width="16.28515625" customWidth="1"/>
    <col min="8" max="8" width="14.7109375" customWidth="1"/>
    <col min="9" max="10" width="17" customWidth="1"/>
    <col min="11" max="11" width="14.140625" customWidth="1"/>
    <col min="12" max="12" width="13" customWidth="1"/>
    <col min="13" max="13" width="12.42578125" customWidth="1"/>
    <col min="14" max="14" width="13.42578125" customWidth="1"/>
    <col min="16" max="16" width="12.7109375" customWidth="1"/>
    <col min="17" max="17" width="11.42578125" customWidth="1"/>
  </cols>
  <sheetData>
    <row r="1" spans="1:17" ht="15.75" x14ac:dyDescent="0.25">
      <c r="A1" s="21" t="s">
        <v>24</v>
      </c>
    </row>
    <row r="2" spans="1:17" ht="15.75" x14ac:dyDescent="0.25">
      <c r="A2" s="22">
        <v>25925236</v>
      </c>
      <c r="B2" s="23"/>
    </row>
    <row r="3" spans="1:17" ht="15.75" x14ac:dyDescent="0.25">
      <c r="A3" s="24" t="s">
        <v>25</v>
      </c>
    </row>
    <row r="4" spans="1:17" ht="15.75" x14ac:dyDescent="0.25">
      <c r="A4" s="25"/>
    </row>
    <row r="5" spans="1:17" ht="15.75" x14ac:dyDescent="0.25">
      <c r="A5" s="26" t="s">
        <v>26</v>
      </c>
      <c r="D5" s="4"/>
    </row>
    <row r="7" spans="1:17" ht="18.75" x14ac:dyDescent="0.3">
      <c r="A7" s="14" t="s">
        <v>0</v>
      </c>
      <c r="B7" s="14" t="s">
        <v>1</v>
      </c>
      <c r="C7" s="14" t="s">
        <v>2</v>
      </c>
      <c r="D7" s="15" t="s">
        <v>3</v>
      </c>
      <c r="E7" s="16"/>
      <c r="F7" s="16"/>
      <c r="G7" s="16"/>
      <c r="H7" s="16"/>
      <c r="I7" s="16"/>
      <c r="J7" s="16"/>
      <c r="K7" s="16"/>
      <c r="L7" s="12" t="s">
        <v>23</v>
      </c>
      <c r="M7" s="12"/>
      <c r="N7" s="12"/>
      <c r="O7" s="12"/>
      <c r="P7" s="12"/>
      <c r="Q7" s="13"/>
    </row>
    <row r="8" spans="1:17" ht="63" x14ac:dyDescent="0.25">
      <c r="A8" s="17"/>
      <c r="B8" s="14"/>
      <c r="C8" s="14"/>
      <c r="D8" s="18" t="s">
        <v>4</v>
      </c>
      <c r="E8" s="18" t="s">
        <v>5</v>
      </c>
      <c r="F8" s="18" t="s">
        <v>6</v>
      </c>
      <c r="G8" s="18" t="s">
        <v>7</v>
      </c>
      <c r="H8" s="18" t="s">
        <v>8</v>
      </c>
      <c r="I8" s="18" t="s">
        <v>9</v>
      </c>
      <c r="J8" s="18" t="s">
        <v>22</v>
      </c>
      <c r="K8" s="19" t="s">
        <v>15</v>
      </c>
      <c r="L8" s="7" t="s">
        <v>16</v>
      </c>
      <c r="M8" s="6" t="s">
        <v>17</v>
      </c>
      <c r="N8" s="8" t="s">
        <v>18</v>
      </c>
      <c r="O8" s="6" t="s">
        <v>19</v>
      </c>
      <c r="P8" s="9" t="s">
        <v>20</v>
      </c>
      <c r="Q8" s="9" t="s">
        <v>21</v>
      </c>
    </row>
    <row r="9" spans="1:17" ht="39.75" customHeight="1" x14ac:dyDescent="0.25">
      <c r="A9" s="20">
        <v>16</v>
      </c>
      <c r="B9" s="1" t="s">
        <v>10</v>
      </c>
      <c r="C9" s="2" t="s">
        <v>11</v>
      </c>
      <c r="D9" s="5">
        <v>21</v>
      </c>
      <c r="E9" s="5">
        <f>25842+12921</f>
        <v>38763</v>
      </c>
      <c r="F9" s="5">
        <v>700</v>
      </c>
      <c r="G9" s="5">
        <f>7752.6+3876.3</f>
        <v>11628.900000000001</v>
      </c>
      <c r="H9" s="5">
        <f>7752.6+3876.3</f>
        <v>11628.900000000001</v>
      </c>
      <c r="I9" s="5">
        <v>55773.62</v>
      </c>
      <c r="J9" s="5">
        <v>34294.6</v>
      </c>
      <c r="K9" s="11">
        <f>SUM(E9:J9)</f>
        <v>152789.02000000002</v>
      </c>
      <c r="L9" s="6">
        <f>23780.77+3721.25</f>
        <v>27502.02</v>
      </c>
      <c r="M9" s="6">
        <v>1527.89</v>
      </c>
      <c r="N9" s="6">
        <f>6605.77+1033.68</f>
        <v>7639.4500000000007</v>
      </c>
      <c r="O9" s="6">
        <v>13600</v>
      </c>
      <c r="P9" s="10">
        <f>L9+M9+N9+O9</f>
        <v>50269.36</v>
      </c>
      <c r="Q9" s="11">
        <f>K9-P9</f>
        <v>102519.66000000002</v>
      </c>
    </row>
    <row r="10" spans="1:17" ht="30" x14ac:dyDescent="0.25">
      <c r="A10" s="20">
        <v>21</v>
      </c>
      <c r="B10" s="1" t="s">
        <v>12</v>
      </c>
      <c r="C10" s="1" t="s">
        <v>13</v>
      </c>
      <c r="D10" s="3">
        <v>16</v>
      </c>
      <c r="E10" s="3">
        <f>18704.76+9352.38</f>
        <v>28057.14</v>
      </c>
      <c r="F10" s="3">
        <v>609.52</v>
      </c>
      <c r="G10" s="3">
        <f>5611.43+2805.71</f>
        <v>8417.14</v>
      </c>
      <c r="H10" s="3">
        <v>1870.48</v>
      </c>
      <c r="I10" s="3">
        <v>8531.16</v>
      </c>
      <c r="J10" s="3"/>
      <c r="K10" s="11">
        <f t="shared" ref="K10:K11" si="0">SUM(E10:J10)</f>
        <v>47485.440000000002</v>
      </c>
      <c r="L10" s="6">
        <f>6358.92+2188.46</f>
        <v>8547.380000000001</v>
      </c>
      <c r="M10" s="6">
        <v>474.85</v>
      </c>
      <c r="N10" s="6">
        <f>1766.37+607.9</f>
        <v>2374.27</v>
      </c>
      <c r="O10" s="6">
        <v>13000</v>
      </c>
      <c r="P10" s="10">
        <f t="shared" ref="P10:P11" si="1">L10+M10+N10+O10</f>
        <v>24396.5</v>
      </c>
      <c r="Q10" s="11">
        <f t="shared" ref="Q10:Q11" si="2">K10-P10</f>
        <v>23088.940000000002</v>
      </c>
    </row>
    <row r="11" spans="1:17" ht="30" x14ac:dyDescent="0.25">
      <c r="A11" s="20">
        <v>34</v>
      </c>
      <c r="B11" s="1" t="s">
        <v>14</v>
      </c>
      <c r="C11" s="1" t="s">
        <v>13</v>
      </c>
      <c r="D11" s="3">
        <v>5</v>
      </c>
      <c r="E11" s="3">
        <f>5845.24+2922.62</f>
        <v>8767.86</v>
      </c>
      <c r="F11" s="3">
        <v>166.67</v>
      </c>
      <c r="G11" s="3">
        <f>1753.57+876.79</f>
        <v>2630.3599999999997</v>
      </c>
      <c r="H11" s="3">
        <v>584.52</v>
      </c>
      <c r="I11" s="3">
        <v>36673.089999999997</v>
      </c>
      <c r="J11" s="3">
        <v>32615</v>
      </c>
      <c r="K11" s="11">
        <f t="shared" si="0"/>
        <v>81437.5</v>
      </c>
      <c r="L11" s="6">
        <f>13974.86+683.89</f>
        <v>14658.75</v>
      </c>
      <c r="M11" s="6">
        <v>814.38</v>
      </c>
      <c r="N11" s="6">
        <f>3881.91+189.97</f>
        <v>4071.8799999999997</v>
      </c>
      <c r="O11" s="6">
        <v>58000</v>
      </c>
      <c r="P11" s="10">
        <f t="shared" si="1"/>
        <v>77545.009999999995</v>
      </c>
      <c r="Q11" s="11">
        <f t="shared" si="2"/>
        <v>3892.4900000000052</v>
      </c>
    </row>
  </sheetData>
  <mergeCells count="6">
    <mergeCell ref="L7:Q7"/>
    <mergeCell ref="A2:B2"/>
    <mergeCell ref="D7:K7"/>
    <mergeCell ref="A7:A8"/>
    <mergeCell ref="B7:B8"/>
    <mergeCell ref="C7:C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Червень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Департамент Соцполітики 1</cp:lastModifiedBy>
  <dcterms:created xsi:type="dcterms:W3CDTF">2025-04-04T06:47:05Z</dcterms:created>
  <dcterms:modified xsi:type="dcterms:W3CDTF">2025-11-17T09:59:06Z</dcterms:modified>
</cp:coreProperties>
</file>