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>
    <definedName name="_xlnm.Print_Titles" localSheetId="0">'Лист1'!$9:$9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<sst xmlns="http://schemas.openxmlformats.org/spreadsheetml/2006/main" uniqueCount="36">
  <si>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 xml:space="preserve">Івано-Франківська обласна державна адміністрація </t>
  </si>
  <si>
    <t>ВИТЯГ З РОЗРАХУНКОВО-ПЛАТІЖНОЇ ВІДОМОСТІ</t>
  </si>
  <si>
    <t>Лютий 2025 р.</t>
  </si>
  <si>
    <t>№з/п</t>
  </si>
  <si>
    <t>Таб №</t>
  </si>
  <si>
    <t>ПІБ</t>
  </si>
  <si>
    <t>Посада</t>
  </si>
  <si>
    <t>відпрацьовано</t>
  </si>
  <si>
    <t>Посадовий оклад</t>
  </si>
  <si>
    <t xml:space="preserve"> Інтенсивність</t>
  </si>
  <si>
    <t xml:space="preserve"> Надб за секретність</t>
  </si>
  <si>
    <t xml:space="preserve">Вислуга років </t>
  </si>
  <si>
    <t>Індексація</t>
  </si>
  <si>
    <t>Премія</t>
  </si>
  <si>
    <t>Відпустки</t>
  </si>
  <si>
    <t>Матеріальна допомога на оздоровлення</t>
  </si>
  <si>
    <t>Лікарняні перші 5 днів</t>
  </si>
  <si>
    <t>Лікарняні ПФУ</t>
  </si>
  <si>
    <t>РАЗОМ нараховано</t>
  </si>
  <si>
    <t>Проф. внески</t>
  </si>
  <si>
    <t>аванс</t>
  </si>
  <si>
    <t>Виплата лікарняних ПФУ</t>
  </si>
  <si>
    <t>ПДФО</t>
  </si>
  <si>
    <t>Військовий збір</t>
  </si>
  <si>
    <t>СУМА ДО ВИДАЧІ</t>
  </si>
  <si>
    <t>дні</t>
  </si>
  <si>
    <t>Сума</t>
  </si>
  <si>
    <t>Онищук Світлана Василівна</t>
  </si>
  <si>
    <t>Голова обласної державної адміністрації</t>
  </si>
  <si>
    <t>Ільчишин Віталій Васильович</t>
  </si>
  <si>
    <t>Перший заступник голови обласної державної адміністрації</t>
  </si>
  <si>
    <t>Заступник голови обласної державної адміністрації</t>
  </si>
  <si>
    <t>Сірко Людмила Іванівна</t>
  </si>
  <si>
    <t>Созоник Вадим Васильович</t>
  </si>
  <si>
    <t>Торган Крістіна Ельбрусівна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</si>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</sst>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2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21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medium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5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5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0" numFmtId="1" fillId="0" borderId="16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2" fillId="0" borderId="16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17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8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9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0" fillId="0" borderId="19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9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2" fillId="0" borderId="19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right" vertical="top" textRotation="0" wrapText="true" shrinkToFit="false"/>
      <protection hidden="false"/>
    </xf>
    <xf xfId="0" fontId="0" numFmtId="0" fillId="0" borderId="19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19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11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5" numFmtId="0" fillId="0" borderId="20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4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bottom" textRotation="0" wrapText="false" shrinkToFit="false"/>
      <protection hidden="false"/>
    </xf>
    <xf xfId="0" fontId="9" numFmtId="17" fillId="0" borderId="0" applyFont="1" applyNumberFormat="1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center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V18"/>
  <sheetViews>
    <sheetView tabSelected="1" workbookViewId="0" view="pageBreakPreview" showGridLines="false" showRowColHeaders="1">
      <selection activeCell="U15" sqref="U15"/>
    </sheetView>
  </sheetViews>
  <sheetFormatPr customHeight="true" defaultRowHeight="13.2" defaultColWidth="9.109375" outlineLevelRow="0" outlineLevelCol="0"/>
  <cols>
    <col min="1" max="1" width="4.21875" customWidth="true" style="0"/>
    <col min="2" max="2" width="4.21875" customWidth="true" style="0"/>
    <col min="3" max="3" width="13.109375" customWidth="true" style="0"/>
    <col min="4" max="4" width="16.109375" customWidth="true" style="0"/>
    <col min="5" max="5" width="5.88671875" customWidth="true" style="0"/>
    <col min="6" max="6" width="11.109375" customWidth="true" style="0"/>
    <col min="7" max="7" width="10.6640625" customWidth="true" style="0"/>
    <col min="8" max="8" width="12.109375" customWidth="true" style="0"/>
    <col min="9" max="9" width="9.21875" customWidth="true" style="0"/>
    <col min="10" max="10" width="10.77734375" hidden="true" customWidth="true" style="0"/>
    <col min="11" max="11" width="10.77734375" hidden="true" customWidth="true" style="0"/>
    <col min="12" max="12" width="10.6640625" customWidth="true" style="0"/>
    <col min="13" max="13" width="12.6640625" hidden="true" customWidth="true" style="0"/>
    <col min="14" max="14" width="12.6640625" hidden="true" customWidth="true" style="0"/>
    <col min="15" max="15" width="10" hidden="true" customWidth="true" style="0"/>
    <col min="16" max="16" width="12.21875" customWidth="true" style="0"/>
    <col min="17" max="17" width="9.21875" customWidth="true" style="0"/>
    <col min="18" max="18" width="10.21875" customWidth="true" style="0"/>
    <col min="19" max="19" width="11.33203125" hidden="true" customWidth="true" style="0"/>
    <col min="20" max="20" width="10.109375" customWidth="true" style="0"/>
    <col min="21" max="21" width="8.88671875" customWidth="true" style="0"/>
    <col min="22" max="22" width="11" customWidth="true" style="0"/>
  </cols>
  <sheetData>
    <row r="1" spans="1:22" customHeight="1" ht="13.2">
      <c r="A1" s="3"/>
      <c r="B1" s="3"/>
      <c r="C1" s="4">
        <v>1</v>
      </c>
      <c r="D1" s="4"/>
      <c r="E1" s="5"/>
      <c r="F1" s="5"/>
    </row>
    <row r="2" spans="1:22" customHeight="1" ht="17.4">
      <c r="A2" s="34" t="s">
        <v>0</v>
      </c>
      <c r="B2" s="34"/>
      <c r="C2" s="35"/>
      <c r="D2" s="35"/>
      <c r="E2" s="29"/>
      <c r="F2" s="29"/>
      <c r="G2" s="27"/>
    </row>
    <row r="3" spans="1:22" customHeight="1" ht="13.2">
      <c r="A3" s="48">
        <v>20567921</v>
      </c>
      <c r="B3" s="48"/>
      <c r="C3" s="48"/>
      <c r="D3" s="7"/>
      <c r="E3" s="2"/>
      <c r="F3" s="2"/>
    </row>
    <row r="4" spans="1:22" customHeight="1" ht="16.8">
      <c r="A4" s="28"/>
      <c r="B4" s="28"/>
      <c r="C4" s="51" t="s">
        <v>1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customHeight="1" ht="7.8">
      <c r="A5" s="28"/>
      <c r="B5" s="28"/>
      <c r="C5" s="28"/>
      <c r="D5" s="7"/>
      <c r="E5" s="2"/>
      <c r="F5" s="2"/>
      <c r="H5" s="30"/>
      <c r="I5" s="30"/>
      <c r="J5" s="30"/>
      <c r="K5" s="30"/>
      <c r="L5" s="30"/>
      <c r="M5" s="30"/>
      <c r="N5" s="30"/>
      <c r="O5" s="30"/>
    </row>
    <row r="6" spans="1:22" customHeight="1" ht="18.6">
      <c r="A6" s="28"/>
      <c r="B6" s="28"/>
      <c r="C6" s="53" t="s"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customHeight="1" ht="13.2">
      <c r="A7" s="28"/>
      <c r="B7" s="28"/>
      <c r="C7" s="28"/>
      <c r="D7" s="7"/>
      <c r="E7" s="2"/>
      <c r="F7" s="2"/>
    </row>
    <row r="8" spans="1:22" customHeight="1" ht="13.2">
      <c r="A8" s="6"/>
      <c r="B8" s="6"/>
      <c r="C8" s="1"/>
      <c r="D8" s="1"/>
      <c r="E8" s="1"/>
      <c r="F8" s="1"/>
    </row>
    <row r="9" spans="1:22" customHeight="1" ht="73.2">
      <c r="A9" s="8" t="s">
        <v>3</v>
      </c>
      <c r="B9" s="12" t="s">
        <v>4</v>
      </c>
      <c r="C9" s="9" t="s">
        <v>5</v>
      </c>
      <c r="D9" s="11" t="s">
        <v>6</v>
      </c>
      <c r="E9" s="10" t="s">
        <v>7</v>
      </c>
      <c r="F9" s="10" t="s">
        <v>8</v>
      </c>
      <c r="G9" s="10" t="s">
        <v>9</v>
      </c>
      <c r="H9" s="10" t="s">
        <v>10</v>
      </c>
      <c r="I9" s="10" t="s">
        <v>11</v>
      </c>
      <c r="J9" s="10" t="s">
        <v>12</v>
      </c>
      <c r="K9" s="10" t="s">
        <v>13</v>
      </c>
      <c r="L9" s="10" t="s">
        <v>14</v>
      </c>
      <c r="M9" s="10" t="s">
        <v>15</v>
      </c>
      <c r="N9" s="10" t="s">
        <v>16</v>
      </c>
      <c r="O9" s="10" t="s">
        <v>17</v>
      </c>
      <c r="P9" s="10" t="s">
        <v>18</v>
      </c>
      <c r="Q9" s="10" t="s">
        <v>19</v>
      </c>
      <c r="R9" s="10" t="s">
        <v>20</v>
      </c>
      <c r="S9" s="10" t="s">
        <v>21</v>
      </c>
      <c r="T9" s="10" t="s">
        <v>22</v>
      </c>
      <c r="U9" s="10" t="s">
        <v>23</v>
      </c>
      <c r="V9" s="9" t="s">
        <v>24</v>
      </c>
    </row>
    <row r="10" spans="1:22" customHeight="1" ht="30">
      <c r="A10" s="13"/>
      <c r="B10" s="15"/>
      <c r="C10" s="14"/>
      <c r="D10" s="14"/>
      <c r="E10" s="14" t="s">
        <v>25</v>
      </c>
      <c r="F10" s="14" t="s">
        <v>26</v>
      </c>
      <c r="G10" s="14" t="s">
        <v>26</v>
      </c>
      <c r="H10" s="14" t="s">
        <v>26</v>
      </c>
      <c r="I10" s="14" t="s">
        <v>26</v>
      </c>
      <c r="J10" s="14" t="s">
        <v>26</v>
      </c>
      <c r="K10" s="14"/>
      <c r="L10" s="14" t="s">
        <v>26</v>
      </c>
      <c r="M10" s="14" t="s">
        <v>26</v>
      </c>
      <c r="N10" s="14" t="s">
        <v>26</v>
      </c>
      <c r="O10" s="14"/>
      <c r="P10" s="14" t="s">
        <v>26</v>
      </c>
      <c r="Q10" s="14" t="s">
        <v>26</v>
      </c>
      <c r="R10" s="14" t="s">
        <v>26</v>
      </c>
      <c r="S10" s="14"/>
      <c r="T10" s="14" t="s">
        <v>26</v>
      </c>
      <c r="U10" s="14" t="s">
        <v>26</v>
      </c>
      <c r="V10" s="14"/>
    </row>
    <row r="11" spans="1:22" customHeight="1" ht="9.6">
      <c r="A11" s="16"/>
      <c r="B11" s="25"/>
      <c r="C11" s="17"/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customHeight="1" ht="43.8" s="22" customFormat="1">
      <c r="A12" s="19">
        <v>1</v>
      </c>
      <c r="B12" s="26">
        <v>351</v>
      </c>
      <c r="C12" s="20" t="s">
        <v>27</v>
      </c>
      <c r="D12" s="23" t="s">
        <v>28</v>
      </c>
      <c r="E12" s="24">
        <v>20</v>
      </c>
      <c r="F12" s="21">
        <v>98757</v>
      </c>
      <c r="G12" s="21"/>
      <c r="H12" s="21">
        <v>14813.55</v>
      </c>
      <c r="I12" s="21"/>
      <c r="J12" s="21"/>
      <c r="K12" s="21"/>
      <c r="L12" s="21"/>
      <c r="M12" s="21"/>
      <c r="N12" s="21"/>
      <c r="O12" s="21"/>
      <c r="P12" s="21">
        <f>F12+H12</f>
        <v>113570.55</v>
      </c>
      <c r="Q12" s="21">
        <v>1135.71</v>
      </c>
      <c r="R12" s="21">
        <v>40000</v>
      </c>
      <c r="S12" s="21"/>
      <c r="T12" s="21">
        <v>20442.7</v>
      </c>
      <c r="U12" s="21">
        <v>5678.53</v>
      </c>
      <c r="V12" s="21">
        <f>P12-Q12-R12-T12-U12</f>
        <v>46313.61</v>
      </c>
    </row>
    <row r="13" spans="1:22" customHeight="1" ht="66" s="22" customFormat="1">
      <c r="A13" s="19">
        <v>2</v>
      </c>
      <c r="B13" s="26">
        <v>440</v>
      </c>
      <c r="C13" s="20" t="s">
        <v>29</v>
      </c>
      <c r="D13" s="23" t="s">
        <v>30</v>
      </c>
      <c r="E13" s="24">
        <v>7</v>
      </c>
      <c r="F13" s="21">
        <v>18993.8</v>
      </c>
      <c r="G13" s="21">
        <v>5698.14</v>
      </c>
      <c r="H13" s="21">
        <v>2849.07</v>
      </c>
      <c r="I13" s="21">
        <v>9496.9</v>
      </c>
      <c r="J13" s="21"/>
      <c r="K13" s="21"/>
      <c r="L13" s="21"/>
      <c r="M13" s="21"/>
      <c r="N13" s="21"/>
      <c r="O13" s="21"/>
      <c r="P13" s="21">
        <v>37037.91</v>
      </c>
      <c r="Q13" s="21">
        <v>370.38</v>
      </c>
      <c r="R13" s="21"/>
      <c r="S13" s="21"/>
      <c r="T13" s="21">
        <v>6666.82</v>
      </c>
      <c r="U13" s="21">
        <v>1851.9</v>
      </c>
      <c r="V13" s="21">
        <f>P13-Q13-R13-T13-U13</f>
        <v>28148.81</v>
      </c>
    </row>
    <row r="14" spans="1:22" customHeight="1" ht="52.2" s="22" customFormat="1">
      <c r="A14" s="19">
        <v>3</v>
      </c>
      <c r="B14" s="26">
        <v>382</v>
      </c>
      <c r="C14" s="20" t="s">
        <v>29</v>
      </c>
      <c r="D14" s="23" t="s">
        <v>31</v>
      </c>
      <c r="E14" s="24">
        <v>10</v>
      </c>
      <c r="F14" s="21">
        <v>24227</v>
      </c>
      <c r="G14" s="21"/>
      <c r="H14" s="21">
        <v>3634.05</v>
      </c>
      <c r="I14" s="21">
        <v>12113.5</v>
      </c>
      <c r="J14" s="21"/>
      <c r="K14" s="21"/>
      <c r="L14" s="21">
        <v>15900.89</v>
      </c>
      <c r="M14" s="21"/>
      <c r="N14" s="21"/>
      <c r="O14" s="21"/>
      <c r="P14" s="21">
        <f>F14+H14+I14+J14+G14+M14+L14+K14</f>
        <v>55875.44</v>
      </c>
      <c r="Q14" s="21">
        <v>558.75</v>
      </c>
      <c r="R14" s="21">
        <v>35000</v>
      </c>
      <c r="S14" s="21"/>
      <c r="T14" s="21">
        <v>10057.58</v>
      </c>
      <c r="U14" s="21">
        <v>2793.77</v>
      </c>
      <c r="V14" s="21">
        <f>P14-Q14-R14-T14-U14</f>
        <v>7465.34</v>
      </c>
    </row>
    <row r="15" spans="1:22" customHeight="1" ht="53.4" s="22" customFormat="1">
      <c r="A15" s="19">
        <v>4</v>
      </c>
      <c r="B15" s="26">
        <v>385</v>
      </c>
      <c r="C15" s="20" t="s">
        <v>32</v>
      </c>
      <c r="D15" s="23" t="s">
        <v>31</v>
      </c>
      <c r="E15" s="24">
        <v>20</v>
      </c>
      <c r="F15" s="21">
        <v>48454</v>
      </c>
      <c r="G15" s="21">
        <v>14536.2</v>
      </c>
      <c r="H15" s="21">
        <v>7268.1</v>
      </c>
      <c r="I15" s="21">
        <v>24227</v>
      </c>
      <c r="J15" s="21"/>
      <c r="K15" s="21"/>
      <c r="L15" s="21"/>
      <c r="M15" s="21"/>
      <c r="N15" s="21"/>
      <c r="O15" s="21"/>
      <c r="P15" s="21">
        <f>F15+H15+I15+J15+G15+L15+M15+K15</f>
        <v>94485.3</v>
      </c>
      <c r="Q15" s="21">
        <v>944.85</v>
      </c>
      <c r="R15" s="21">
        <v>30000</v>
      </c>
      <c r="S15" s="21"/>
      <c r="T15" s="21">
        <v>17007.35</v>
      </c>
      <c r="U15" s="21">
        <v>4724.27</v>
      </c>
      <c r="V15" s="21">
        <f>P15-Q15-R15-T15-U15</f>
        <v>41808.83</v>
      </c>
    </row>
    <row r="16" spans="1:22" customHeight="1" ht="55.2" s="22" customFormat="1">
      <c r="A16" s="38">
        <v>5</v>
      </c>
      <c r="B16" s="39">
        <v>384</v>
      </c>
      <c r="C16" s="40" t="s">
        <v>33</v>
      </c>
      <c r="D16" s="41" t="s">
        <v>31</v>
      </c>
      <c r="E16" s="42">
        <v>20</v>
      </c>
      <c r="F16" s="43">
        <v>48454</v>
      </c>
      <c r="G16" s="43">
        <v>14536.2</v>
      </c>
      <c r="H16" s="43">
        <v>7268.1</v>
      </c>
      <c r="I16" s="43">
        <v>4360.86</v>
      </c>
      <c r="J16" s="43"/>
      <c r="K16" s="43"/>
      <c r="L16" s="43"/>
      <c r="M16" s="43"/>
      <c r="N16" s="43"/>
      <c r="O16" s="43"/>
      <c r="P16" s="43">
        <f>F16+H16+I16+J16+G16+L16+M16+K16</f>
        <v>74619.16</v>
      </c>
      <c r="Q16" s="43">
        <v>746.19</v>
      </c>
      <c r="R16" s="43">
        <v>25000</v>
      </c>
      <c r="S16" s="43"/>
      <c r="T16" s="43">
        <v>13431.45</v>
      </c>
      <c r="U16" s="43">
        <v>3730.96</v>
      </c>
      <c r="V16" s="21">
        <f>P16-Q16-R16-T16-U16</f>
        <v>31710.56</v>
      </c>
    </row>
    <row r="17" spans="1:22" customHeight="1" ht="55.2" s="22" customFormat="1">
      <c r="A17" s="47">
        <v>6</v>
      </c>
      <c r="B17" s="44">
        <v>438</v>
      </c>
      <c r="C17" s="45" t="s">
        <v>34</v>
      </c>
      <c r="D17" s="41" t="s">
        <v>31</v>
      </c>
      <c r="E17" s="36">
        <v>20</v>
      </c>
      <c r="F17" s="37">
        <v>48454</v>
      </c>
      <c r="G17" s="37">
        <v>14536.2</v>
      </c>
      <c r="H17" s="37"/>
      <c r="I17" s="37">
        <v>23257.92</v>
      </c>
      <c r="J17" s="37"/>
      <c r="K17" s="37"/>
      <c r="L17" s="37"/>
      <c r="M17" s="37"/>
      <c r="N17" s="37"/>
      <c r="O17" s="37"/>
      <c r="P17" s="43">
        <f>F17+H17+I17+J17+G17+L17+M17+K17</f>
        <v>86248.12</v>
      </c>
      <c r="Q17" s="37"/>
      <c r="R17" s="37">
        <v>30000</v>
      </c>
      <c r="S17" s="37"/>
      <c r="T17" s="37">
        <v>15524.66</v>
      </c>
      <c r="U17" s="37">
        <v>4312.41</v>
      </c>
      <c r="V17" s="21">
        <f>P17-Q17-R17-T17-U17</f>
        <v>36411.05</v>
      </c>
    </row>
    <row r="18" spans="1:22" customHeight="1" ht="18.6">
      <c r="A18" s="46"/>
      <c r="B18" s="31"/>
      <c r="C18" s="49" t="s">
        <v>35</v>
      </c>
      <c r="D18" s="50"/>
      <c r="E18" s="32"/>
      <c r="F18" s="33">
        <f>F12+F13+F14+F15+F16+F17</f>
        <v>287339.8</v>
      </c>
      <c r="G18" s="33">
        <f>G12+G13+G14+G15+G16+G17</f>
        <v>49306.74</v>
      </c>
      <c r="H18" s="33">
        <f>H12+H13+H14+H15+H16+H17</f>
        <v>35832.87</v>
      </c>
      <c r="I18" s="33">
        <f>I12+I13+I14+I15+I16+I17</f>
        <v>73456.18</v>
      </c>
      <c r="J18" s="33">
        <f>J14+J15+J16+J17</f>
        <v>0</v>
      </c>
      <c r="K18" s="33">
        <f>K12+K14+K15+K16+K17</f>
        <v>0</v>
      </c>
      <c r="L18" s="33">
        <f>L14+L13+L16+L17+L15</f>
        <v>15900.89</v>
      </c>
      <c r="M18" s="33">
        <f>M16</f>
        <v/>
      </c>
      <c r="N18" s="33"/>
      <c r="O18" s="33"/>
      <c r="P18" s="33">
        <f>P12+P13+P14+P15+P16+P17</f>
        <v>461836.48</v>
      </c>
      <c r="Q18" s="33">
        <f>Q12+Q13+Q14+Q15+Q16+Q17</f>
        <v>3755.88</v>
      </c>
      <c r="R18" s="33">
        <f>R12+R13+R14+R15+R16+R17</f>
        <v>160000</v>
      </c>
      <c r="S18" s="33"/>
      <c r="T18" s="33">
        <f>T12+T13+T14+T15+T16+T17</f>
        <v>83130.56</v>
      </c>
      <c r="U18" s="33">
        <f>U12+U13+U14+U15+U16+U17</f>
        <v>23091.84</v>
      </c>
      <c r="V18" s="33">
        <f>V12+V13+V14+V15+V16+V17</f>
        <v>191858.2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3:C3"/>
    <mergeCell ref="C18:D18"/>
    <mergeCell ref="C4:V4"/>
    <mergeCell ref="C6:V6"/>
  </mergeCells>
  <printOptions gridLines="false" gridLinesSet="true"/>
  <pageMargins left="0" right="0" top="0" bottom="0" header="0.51181102362205" footer="0.51181102362205"/>
  <pageSetup paperSize="9" orientation="landscape" scale="93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2003-05-15T13:58:21+03:00</dcterms:created>
  <dcterms:modified xsi:type="dcterms:W3CDTF">2025-03-04T14:44:44+02:00</dcterms:modified>
  <dc:title>Untitled Spreadsheet</dc:title>
  <dc:description/>
  <dc:subject/>
  <cp:keywords/>
  <cp:category/>
</cp:coreProperties>
</file>