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Документи\Відділ інформаційного забезпечення\Інформація про департамент\2025 03 12\Зарплати керівників\2025\"/>
    </mc:Choice>
  </mc:AlternateContent>
  <xr:revisionPtr revIDLastSave="0" documentId="13_ncr:1_{22B96CA3-6DA1-4182-8A6F-6829C3DFB5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ютий 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3" l="1"/>
  <c r="K11" i="3"/>
  <c r="H11" i="3"/>
  <c r="G11" i="3"/>
  <c r="E11" i="3"/>
  <c r="K10" i="3"/>
  <c r="M10" i="3"/>
  <c r="H10" i="3"/>
  <c r="G10" i="3"/>
  <c r="E10" i="3"/>
  <c r="M9" i="3"/>
  <c r="K9" i="3"/>
  <c r="H9" i="3"/>
  <c r="G9" i="3"/>
  <c r="E9" i="3"/>
  <c r="J10" i="3" l="1"/>
  <c r="O9" i="3"/>
  <c r="O11" i="3"/>
  <c r="O10" i="3"/>
  <c r="J11" i="3"/>
  <c r="J9" i="3"/>
  <c r="P11" i="3" l="1"/>
  <c r="P9" i="3"/>
  <c r="P10" i="3"/>
</calcChain>
</file>

<file path=xl/sharedStrings.xml><?xml version="1.0" encoding="utf-8"?>
<sst xmlns="http://schemas.openxmlformats.org/spreadsheetml/2006/main" count="27" uniqueCount="26">
  <si>
    <t>N п/п</t>
  </si>
  <si>
    <t>Прізвище, імя, по батькові працівника</t>
  </si>
  <si>
    <t>Посада працівника</t>
  </si>
  <si>
    <t>Нараховано  (КЕКВ 2111)</t>
  </si>
  <si>
    <t>кількість відпрацьованих днів</t>
  </si>
  <si>
    <t>посадовий оклад</t>
  </si>
  <si>
    <t>надбавка за ранг</t>
  </si>
  <si>
    <t>надбавка за вислугу років</t>
  </si>
  <si>
    <t>премія за результатами роботи</t>
  </si>
  <si>
    <t>інші виплати (відрядження, лікарняні, тощо)</t>
  </si>
  <si>
    <t>Лемчак Володимир Олексійович</t>
  </si>
  <si>
    <t>Директор</t>
  </si>
  <si>
    <t>Миронюк Уляна Григорівна</t>
  </si>
  <si>
    <t>Заступник директора департаменту</t>
  </si>
  <si>
    <t>Сеник Галина Степанівна</t>
  </si>
  <si>
    <t>Разом нараховано</t>
  </si>
  <si>
    <t>Прибутковий податок</t>
  </si>
  <si>
    <t>Профспілка</t>
  </si>
  <si>
    <t>Військовий збір</t>
  </si>
  <si>
    <t>Аванс</t>
  </si>
  <si>
    <t>Разом утримано</t>
  </si>
  <si>
    <t>Сума для видачі</t>
  </si>
  <si>
    <t>Департамент соціальної політики облдержадміністрації</t>
  </si>
  <si>
    <t>ВИТЯГ З РОЗРАХУНКОВО-ПЛАТІЖНОЇ ВІДОМОСТІ</t>
  </si>
  <si>
    <t>Лютий 2025</t>
  </si>
  <si>
    <t>УТРИМАНО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</si>
</sst>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333333"/>
      <name val="Calibri"/>
      <family val="2"/>
      <charset val="204"/>
      <scheme val="minor"/>
    </font>
    <font>
      <b/>
      <sz val="12"/>
      <color rgb="FF333333"/>
      <name val="Calibri"/>
      <family val="2"/>
      <charset val="204"/>
      <scheme val="minor"/>
    </font>
    <font>
      <sz val="10"/>
      <name val="Arial Cyr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2">
    <xf numFmtId="0" fontId="0" fillId="0" borderId="0" xfId="0"/>
    <xf numFmtId="0" fontId="1" fillId="0" borderId="1" xfId="1" applyFont="1" applyBorder="1" applyAlignment="1">
      <alignment wrapText="1"/>
    </xf>
    <xf numFmtId="0" fontId="5" fillId="0" borderId="7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/>
    </xf>
    <xf numFmtId="0" fontId="1" fillId="0" borderId="1" xfId="1" applyFont="1" applyBorder="1"/>
    <xf numFmtId="4" fontId="1" fillId="0" borderId="1" xfId="1" applyNumberFormat="1" applyFont="1" applyBorder="1"/>
    <xf numFmtId="17" fontId="0" fillId="0" borderId="0" xfId="0" applyNumberFormat="1"/>
    <xf numFmtId="4" fontId="1" fillId="0" borderId="1" xfId="0" applyNumberFormat="1" applyFont="1" applyBorder="1"/>
    <xf numFmtId="0" fontId="6" fillId="0" borderId="10" xfId="1" applyFont="1" applyBorder="1" applyAlignment="1">
      <alignment horizontal="center" vertical="center" wrapText="1"/>
    </xf>
    <xf numFmtId="4" fontId="2" fillId="0" borderId="11" xfId="0" applyNumberFormat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4" fontId="2" fillId="0" borderId="1" xfId="0" applyNumberFormat="1" applyFont="1" applyBorder="1"/>
    <xf numFmtId="0" fontId="8" fillId="0" borderId="0" xfId="2" applyFont="1" applyAlignment="1">
      <alignment horizontal="left" vertical="top"/>
    </xf>
    <xf numFmtId="164" fontId="8" fillId="0" borderId="0" xfId="2" applyNumberFormat="1" applyFont="1" applyAlignment="1">
      <alignment horizontal="left" vertical="center"/>
    </xf>
    <xf numFmtId="0" fontId="9" fillId="0" borderId="0" xfId="2" applyFont="1"/>
    <xf numFmtId="0" fontId="9" fillId="0" borderId="0" xfId="2" applyFont="1" applyAlignment="1">
      <alignment horizontal="center" vertical="center"/>
    </xf>
    <xf numFmtId="49" fontId="9" fillId="0" borderId="0" xfId="2" applyNumberFormat="1" applyFont="1"/>
    <xf numFmtId="0" fontId="4" fillId="0" borderId="8" xfId="1" applyFont="1" applyBorder="1" applyAlignment="1">
      <alignment horizontal="center" vertical="center" wrapText="1"/>
    </xf>
    <xf numFmtId="0" fontId="1" fillId="0" borderId="9" xfId="1" applyFont="1" applyBorder="1" applyAlignment="1">
      <alignment wrapText="1"/>
    </xf>
    <xf numFmtId="0" fontId="8" fillId="0" borderId="0" xfId="2" applyFont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Звичайний" xfId="0" builtinId="0"/>
    <cellStyle name="Звичайний 2" xfId="1" xr:uid="{00000000-0005-0000-0000-000001000000}"/>
    <cellStyle name="Звичайний 3" xfId="2" xr:uid="{5D04BB16-39F6-4471-A242-C9C64438A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"/>
  <sheetViews>
    <sheetView tabSelected="1" workbookViewId="0">
      <selection activeCell="A2" sqref="A2:B2"/>
    </sheetView>
  </sheetViews>
  <sheetFormatPr defaultRowHeight="15" x14ac:dyDescent="0.25"/>
  <cols>
    <col min="2" max="2" width="24.7109375" customWidth="1"/>
    <col min="3" max="3" width="26" customWidth="1"/>
    <col min="4" max="4" width="19.5703125" customWidth="1"/>
    <col min="5" max="5" width="12.5703125" customWidth="1"/>
    <col min="6" max="6" width="15.42578125" customWidth="1"/>
    <col min="7" max="7" width="16.28515625" customWidth="1"/>
    <col min="8" max="8" width="14.7109375" customWidth="1"/>
    <col min="9" max="9" width="17" customWidth="1"/>
    <col min="10" max="10" width="14.140625" customWidth="1"/>
    <col min="11" max="11" width="13" customWidth="1"/>
    <col min="12" max="12" width="12.42578125" customWidth="1"/>
    <col min="13" max="13" width="13.42578125" customWidth="1"/>
    <col min="15" max="15" width="12.7109375" customWidth="1"/>
  </cols>
  <sheetData>
    <row r="1" spans="1:16" ht="15.75" x14ac:dyDescent="0.25">
      <c r="A1" s="16" t="s">
        <v>22</v>
      </c>
      <c r="B1" s="17"/>
    </row>
    <row r="2" spans="1:16" ht="15.75" x14ac:dyDescent="0.25">
      <c r="A2" s="23">
        <v>25925236</v>
      </c>
      <c r="B2" s="31"/>
    </row>
    <row r="3" spans="1:16" ht="15.75" x14ac:dyDescent="0.25">
      <c r="A3" s="18" t="s">
        <v>23</v>
      </c>
      <c r="B3" s="19"/>
    </row>
    <row r="4" spans="1:16" ht="15.75" x14ac:dyDescent="0.25">
      <c r="A4" s="19"/>
      <c r="B4" s="19"/>
    </row>
    <row r="5" spans="1:16" ht="15.75" x14ac:dyDescent="0.25">
      <c r="A5" s="20" t="s">
        <v>24</v>
      </c>
      <c r="B5" s="19"/>
      <c r="D5" s="6"/>
    </row>
    <row r="6" spans="1:16" ht="15.75" thickBot="1" x14ac:dyDescent="0.3"/>
    <row r="7" spans="1:16" ht="19.5" thickBot="1" x14ac:dyDescent="0.35">
      <c r="A7" s="27" t="s">
        <v>0</v>
      </c>
      <c r="B7" s="29" t="s">
        <v>1</v>
      </c>
      <c r="C7" s="29" t="s">
        <v>2</v>
      </c>
      <c r="D7" s="21" t="s">
        <v>3</v>
      </c>
      <c r="E7" s="22"/>
      <c r="F7" s="22"/>
      <c r="G7" s="22"/>
      <c r="H7" s="22"/>
      <c r="I7" s="22"/>
      <c r="J7" s="22"/>
      <c r="K7" s="24" t="s">
        <v>25</v>
      </c>
      <c r="L7" s="25"/>
      <c r="M7" s="25"/>
      <c r="N7" s="25"/>
      <c r="O7" s="26"/>
      <c r="P7" s="10"/>
    </row>
    <row r="8" spans="1:16" ht="63.75" thickBot="1" x14ac:dyDescent="0.3">
      <c r="A8" s="28"/>
      <c r="B8" s="30"/>
      <c r="C8" s="30"/>
      <c r="D8" s="2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2" t="s">
        <v>9</v>
      </c>
      <c r="J8" s="8" t="s">
        <v>15</v>
      </c>
      <c r="K8" s="11" t="s">
        <v>16</v>
      </c>
      <c r="L8" s="10" t="s">
        <v>17</v>
      </c>
      <c r="M8" s="12" t="s">
        <v>18</v>
      </c>
      <c r="N8" s="10" t="s">
        <v>19</v>
      </c>
      <c r="O8" s="13" t="s">
        <v>20</v>
      </c>
      <c r="P8" s="13" t="s">
        <v>21</v>
      </c>
    </row>
    <row r="9" spans="1:16" ht="39.75" customHeight="1" x14ac:dyDescent="0.25">
      <c r="A9" s="3">
        <v>16</v>
      </c>
      <c r="B9" s="1" t="s">
        <v>10</v>
      </c>
      <c r="C9" s="4" t="s">
        <v>11</v>
      </c>
      <c r="D9" s="7">
        <v>20</v>
      </c>
      <c r="E9" s="7">
        <f>25842+12921</f>
        <v>38763</v>
      </c>
      <c r="F9" s="7">
        <v>700</v>
      </c>
      <c r="G9" s="7">
        <f>7752.6+3876.3</f>
        <v>11628.900000000001</v>
      </c>
      <c r="H9" s="7">
        <f>7752.6+3876.3</f>
        <v>11628.900000000001</v>
      </c>
      <c r="I9" s="7"/>
      <c r="J9" s="9">
        <f>SUM(E9:I9)</f>
        <v>62720.800000000003</v>
      </c>
      <c r="K9" s="10">
        <f>7568.49+3721.25</f>
        <v>11289.74</v>
      </c>
      <c r="L9" s="10">
        <v>627.21</v>
      </c>
      <c r="M9" s="10">
        <f>2102.36+1033.68</f>
        <v>3136.04</v>
      </c>
      <c r="N9" s="10">
        <v>13600</v>
      </c>
      <c r="O9" s="14">
        <f>K9+L9+M9+N9</f>
        <v>28652.99</v>
      </c>
      <c r="P9" s="15">
        <f>J9-O9</f>
        <v>34067.81</v>
      </c>
    </row>
    <row r="10" spans="1:16" ht="30" x14ac:dyDescent="0.25">
      <c r="A10" s="3">
        <v>21</v>
      </c>
      <c r="B10" s="1" t="s">
        <v>12</v>
      </c>
      <c r="C10" s="1" t="s">
        <v>13</v>
      </c>
      <c r="D10" s="5">
        <v>10</v>
      </c>
      <c r="E10" s="5">
        <f>12275+6137.5</f>
        <v>18412.5</v>
      </c>
      <c r="F10" s="5">
        <v>400</v>
      </c>
      <c r="G10" s="5">
        <f>3682.5+1841.25</f>
        <v>5523.75</v>
      </c>
      <c r="H10" s="5">
        <f>3068.75+1534.38</f>
        <v>4603.13</v>
      </c>
      <c r="I10" s="5"/>
      <c r="J10" s="9">
        <f t="shared" ref="J10:J11" si="0">SUM(E10:I10)</f>
        <v>28939.38</v>
      </c>
      <c r="K10" s="10">
        <f>3496.73+1712.36</f>
        <v>5209.09</v>
      </c>
      <c r="L10" s="10">
        <v>289.39</v>
      </c>
      <c r="M10" s="10">
        <f>971.31+475.66</f>
        <v>1446.97</v>
      </c>
      <c r="N10" s="10">
        <v>0</v>
      </c>
      <c r="O10" s="14">
        <f t="shared" ref="O10:O11" si="1">K10+L10+M10+N10</f>
        <v>6945.4500000000007</v>
      </c>
      <c r="P10" s="15">
        <f t="shared" ref="P10:P11" si="2">J10-O10</f>
        <v>21993.93</v>
      </c>
    </row>
    <row r="11" spans="1:16" ht="30" x14ac:dyDescent="0.25">
      <c r="A11" s="3">
        <v>34</v>
      </c>
      <c r="B11" s="1" t="s">
        <v>14</v>
      </c>
      <c r="C11" s="1" t="s">
        <v>13</v>
      </c>
      <c r="D11" s="5">
        <v>20</v>
      </c>
      <c r="E11" s="5">
        <f>24550+12275</f>
        <v>36825</v>
      </c>
      <c r="F11" s="5">
        <v>700</v>
      </c>
      <c r="G11" s="5">
        <f>7365+3682.5</f>
        <v>11047.5</v>
      </c>
      <c r="H11" s="5">
        <f>6137.5+3068.75</f>
        <v>9206.25</v>
      </c>
      <c r="I11" s="5"/>
      <c r="J11" s="9">
        <f t="shared" si="0"/>
        <v>57778.75</v>
      </c>
      <c r="K11" s="10">
        <f>6975.45+3424.73</f>
        <v>10400.18</v>
      </c>
      <c r="L11" s="10">
        <v>577.79</v>
      </c>
      <c r="M11" s="10">
        <f>1937.63+951.31</f>
        <v>2888.94</v>
      </c>
      <c r="N11" s="10">
        <v>13000</v>
      </c>
      <c r="O11" s="14">
        <f t="shared" si="1"/>
        <v>26866.910000000003</v>
      </c>
      <c r="P11" s="15">
        <f t="shared" si="2"/>
        <v>30911.839999999997</v>
      </c>
    </row>
  </sheetData>
  <mergeCells count="6">
    <mergeCell ref="D7:J7"/>
    <mergeCell ref="K7:O7"/>
    <mergeCell ref="A2:B2"/>
    <mergeCell ref="A7:A8"/>
    <mergeCell ref="B7:B8"/>
    <mergeCell ref="C7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Лютий 2025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Департамент Соцполітики 1</cp:lastModifiedBy>
  <dcterms:created xsi:type="dcterms:W3CDTF">2025-04-04T06:47:05Z</dcterms:created>
  <dcterms:modified xsi:type="dcterms:W3CDTF">2025-04-04T08:31:54Z</dcterms:modified>
</cp:coreProperties>
</file>