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A13" i="4"/>
  <c r="BY10"/>
  <c r="BX10"/>
  <c r="BV10"/>
  <c r="BR10"/>
  <c r="BQ10"/>
  <c r="BO10"/>
  <c r="BK10"/>
  <c r="BJ10"/>
  <c r="BH10"/>
  <c r="BD10"/>
  <c r="BC10"/>
  <c r="BA10"/>
  <c r="AW10"/>
  <c r="AV10"/>
  <c r="AT10"/>
  <c r="AP10"/>
  <c r="AO10"/>
  <c r="AM10"/>
  <c r="AI10"/>
  <c r="AH10"/>
  <c r="AF10"/>
  <c r="AB10"/>
  <c r="AA10"/>
  <c r="Y10"/>
  <c r="U10"/>
  <c r="T10"/>
  <c r="R10"/>
  <c r="N10"/>
  <c r="M10"/>
  <c r="K10"/>
  <c r="G10"/>
  <c r="F10"/>
  <c r="D10"/>
  <c r="D17" i="2"/>
  <c r="C18"/>
  <c r="I18"/>
  <c r="J18"/>
  <c r="K18"/>
  <c r="D20"/>
  <c r="C21"/>
  <c r="I21"/>
  <c r="J21"/>
  <c r="K21"/>
  <c r="D23"/>
  <c r="C24"/>
  <c r="I24"/>
  <c r="J24"/>
  <c r="K24"/>
  <c r="A26"/>
  <c r="BW10" i="4"/>
  <c r="BP10"/>
  <c r="BI10"/>
  <c r="BB10"/>
  <c r="AU10"/>
  <c r="AN10"/>
  <c r="AG10"/>
  <c r="Z10"/>
  <c r="E10"/>
  <c r="S10"/>
  <c r="L10"/>
</calcChain>
</file>

<file path=xl/sharedStrings.xml><?xml version="1.0" encoding="utf-8"?>
<sst xmlns="http://schemas.openxmlformats.org/spreadsheetml/2006/main" count="414" uniqueCount="189">
  <si>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</si>
  <si>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</si>
  <si>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</si>
  <si>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</si>
  <si>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</si>
  <si>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</si>
  <si>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</si>
  <si>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</si>
  <si>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</si>
  <si>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</si>
  <si>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</si>
  <si>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</si>
  <si>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</si>
  <si>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</si>
  <si>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</si>
  <si>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</si>
  <si>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</si>
  <si>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</si>
  <si>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</si>
  <si>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</si>
  <si>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</si>
  <si>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</si>
  <si>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</si>
  <si>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</si>
  <si>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</si>
  <si>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</si>
  <si>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</si>
  <si>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</si>
  <si>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</si>
  <si>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</si>
  <si>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</si>
  <si>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</si>
  <si>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</si>
  <si>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</si>
  <si>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</si>
  <si>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</si>
  <si>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</si>
  <si>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</si>
  <si>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</si>
  <si>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</si>
  <si>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</si>
  <si>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</si>
  <si>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</si>
  <si>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</si>
  <si>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</si>
  <si>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</si>
  <si>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</si>
  <si>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</si>
  <si>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</si>
  <si>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</si>
  <si>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</si>
  <si>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</si>
  <si>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</si>
  <si>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</si>
  <si>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</si>
  <si>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</si>
  <si>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</si>
  <si>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</si>
  <si>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</si>
  <si>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</si>
  <si>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</si>
  <si>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</si>
  <si>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</si>
  <si>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</si>
  <si>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</si>
  <si>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</si>
  <si>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</si>
  <si>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</si>
  <si>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</si>
  <si>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</si>
  <si>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</si>
  <si>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</si>
  <si>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</si>
  <si>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</si>
  <si>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</si>
  <si>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</si>
  <si>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</si>
  <si>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</si>
  <si>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</si>
  <si>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</si>
  <si>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</si>
  <si>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</si>
  <si>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</si>
  <si>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</si>
  <si>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</si>
  <si>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</si>
  <si>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</si>
  <si>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</si>
  <si>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</si>
  <si>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</si>
  <si>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</si>
  <si>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</si>
  <si>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</si>
  <si>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</si>
  <si>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</si>
  <si>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</si>
  <si>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</si>
  <si>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</si>
  <si>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</si>
  <si>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</si>
  <si>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</si>
  <si>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</si>
  <si>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</si>
  <si>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</si>
  <si>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</si>
  <si>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</si>
  <si>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</si>
  <si>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</si>
  <si>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</si>
  <si>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</si>
  <si>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</si>
  <si>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</si>
  <si>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</si>
  <si>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</si>
  <si>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</si>
  <si>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</si>
  <si>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</si>
  <si>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</si>
  <si>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</si>
  <si>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</si>
  <si>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</si>
  <si>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</si>
  <si>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</si>
  <si>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</si>
  <si>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</si>
  <si>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</si>
  <si>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</si>
  <si>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</si>
  <si>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</si>
  <si>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</si>
  <si>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</si>
  <si>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</si>
  <si>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</si>
  <si>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</si>
  <si>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</si>
  <si>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</si>
  <si>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</si>
  <si>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</si>
  <si>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</si>
  <si>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</si>
  <si>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</si>
  <si>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</si>
  <si>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</si>
  <si>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</si>
  <si>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</si>
  <si>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</si>
  <si>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</si>
  <si>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</si>
  <si>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</si>
  <si>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</si>
  <si>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</si>
  <si>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</si>
  <si>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</si>
  <si>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</si>
  <si>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</si>
  <si>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</si>
  <si>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</si>
  <si>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</si>
  <si>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</si>
  <si>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</si>
  <si>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</si>
  <si>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</si>
  <si>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</si>
  <si>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</si>
  <si>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</si>
  <si>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</si>
  <si>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</si>
  <si>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</si>
  <si>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</si>
  <si>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</si>
  <si>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Ранг</t>
  </si>
  <si>
    <t>Надбавка за вислугу</t>
  </si>
  <si>
    <t>Надбавка за таємність</t>
  </si>
  <si>
    <t>Лікарняний 5 дн.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</si>
  <si>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</si>
  <si>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</si>
  <si>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</si>
  <si>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</si>
  <si>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</si>
  <si>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</si>
  <si>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>Харук Любомир Степанович</t>
  </si>
  <si>
    <t xml:space="preserve"> 12,00д. </t>
  </si>
  <si>
    <t xml:space="preserve"> 3,00д.          13 - 15</t>
  </si>
  <si>
    <t>^</t>
  </si>
  <si>
    <t>Державний архів Івано-Франківської області</t>
  </si>
  <si>
    <t>ВИТЯГ З РОЗРАХУНКОВО-ПЛАТІЖНОЇ ВІДОМОСТІ</t>
  </si>
  <si>
    <t>березень 2024</t>
  </si>
  <si>
    <t>Заступник директора - начальник відділу</t>
  </si>
  <si>
    <t>посада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</si>
</sst>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0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165" fontId="6" fillId="0" borderId="29" xfId="0" applyNumberFormat="1" applyFont="1" applyFill="1" applyBorder="1" applyAlignment="1">
      <alignment horizontal="right" vertical="top"/>
    </xf>
    <xf numFmtId="0" fontId="6" fillId="0" borderId="29" xfId="0" applyNumberFormat="1" applyFont="1" applyFill="1" applyBorder="1" applyAlignment="1">
      <alignment horizontal="right" vertical="top" wrapText="1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30" xfId="0" applyFill="1" applyBorder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0" fillId="0" borderId="0" xfId="0" applyAlignment="1"/>
    <xf numFmtId="0" fontId="8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G13"/>
  <sheetViews>
    <sheetView showGridLines="0" tabSelected="1" workbookViewId="0">
      <selection activeCell="C8" sqref="C8"/>
    </sheetView>
  </sheetViews>
  <sheetFormatPr defaultColWidth="9.140625" defaultRowHeight="13.15" customHeight="1"/>
  <cols>
    <col min="1" max="1" width="5.85546875" customWidth="1"/>
    <col min="2" max="2" width="40.7109375" customWidth="1"/>
    <col min="3" max="3" width="20.2851562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2.7109375" customWidth="1"/>
    <col min="26" max="30" width="12.7109375" hidden="1" customWidth="1"/>
    <col min="31" max="31" width="0" hidden="1" customWidth="1"/>
    <col min="32" max="32" width="12.7109375" customWidth="1"/>
    <col min="33" max="37" width="12.7109375" hidden="1" customWidth="1"/>
    <col min="38" max="38" width="0" hidden="1" customWidth="1"/>
    <col min="39" max="39" width="12.7109375" customWidth="1"/>
    <col min="40" max="44" width="12.7109375" hidden="1" customWidth="1"/>
    <col min="45" max="45" width="0" hidden="1" customWidth="1"/>
    <col min="46" max="46" width="12.7109375" customWidth="1"/>
    <col min="47" max="51" width="12.7109375" hidden="1" customWidth="1"/>
    <col min="52" max="52" width="0" hidden="1" customWidth="1"/>
    <col min="53" max="53" width="12.7109375" customWidth="1"/>
    <col min="54" max="58" width="12.7109375" hidden="1" customWidth="1"/>
    <col min="59" max="59" width="0" hidden="1" customWidth="1"/>
    <col min="60" max="60" width="12.7109375" customWidth="1"/>
    <col min="61" max="65" width="12.7109375" hidden="1" customWidth="1"/>
    <col min="66" max="66" width="0" hidden="1" customWidth="1"/>
    <col min="67" max="67" width="12.7109375" customWidth="1"/>
    <col min="68" max="72" width="12.7109375" hidden="1" customWidth="1"/>
    <col min="73" max="73" width="0" hidden="1" customWidth="1"/>
    <col min="74" max="74" width="12.7109375" customWidth="1"/>
    <col min="75" max="79" width="12.7109375" hidden="1" customWidth="1"/>
    <col min="80" max="80" width="0" hidden="1" customWidth="1"/>
    <col min="81" max="81" width="12.7109375" customWidth="1"/>
    <col min="85" max="85" width="8.5703125" customWidth="1"/>
  </cols>
  <sheetData>
    <row r="1" spans="1:85" ht="13.15" customHeight="1">
      <c r="A1" s="95" t="s">
        <v>184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85" ht="17.45" customHeight="1">
      <c r="A2" s="97">
        <v>3494623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15"/>
      <c r="M2" s="15"/>
      <c r="N2" s="15"/>
      <c r="O2" s="15"/>
      <c r="P2" s="15"/>
      <c r="Q2" s="16"/>
      <c r="R2" s="16"/>
    </row>
    <row r="3" spans="1:85" ht="13.15" customHeight="1">
      <c r="A3" s="17"/>
      <c r="B3" s="18"/>
      <c r="C3" s="18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  <c r="R3" s="92" t="s">
        <v>185</v>
      </c>
    </row>
    <row r="4" spans="1:85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R4" s="93" t="s">
        <v>186</v>
      </c>
    </row>
    <row r="5" spans="1:85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</row>
    <row r="6" spans="1:85" ht="26.65" customHeight="1">
      <c r="A6" s="21" t="s">
        <v>112</v>
      </c>
      <c r="B6" s="22" t="s">
        <v>113</v>
      </c>
      <c r="C6" s="25" t="s">
        <v>188</v>
      </c>
      <c r="D6" s="23" t="s">
        <v>169</v>
      </c>
      <c r="E6" s="24"/>
      <c r="F6" s="25"/>
      <c r="G6" s="26"/>
      <c r="H6" s="26"/>
      <c r="I6" s="26"/>
      <c r="J6" s="27"/>
      <c r="K6" s="23" t="s">
        <v>170</v>
      </c>
      <c r="L6" s="24"/>
      <c r="M6" s="25"/>
      <c r="N6" s="26"/>
      <c r="O6" s="26"/>
      <c r="P6" s="26"/>
      <c r="Q6" s="27"/>
      <c r="R6" s="23" t="s">
        <v>171</v>
      </c>
      <c r="S6" s="24"/>
      <c r="T6" s="25"/>
      <c r="U6" s="26"/>
      <c r="V6" s="26"/>
      <c r="W6" s="26"/>
      <c r="X6" s="27"/>
      <c r="Y6" s="23" t="s">
        <v>172</v>
      </c>
      <c r="Z6" s="24"/>
      <c r="AA6" s="25"/>
      <c r="AB6" s="26"/>
      <c r="AC6" s="26"/>
      <c r="AD6" s="26"/>
      <c r="AE6" s="27"/>
      <c r="AF6" s="23" t="s">
        <v>173</v>
      </c>
      <c r="AG6" s="24"/>
      <c r="AH6" s="25"/>
      <c r="AI6" s="26"/>
      <c r="AJ6" s="26"/>
      <c r="AK6" s="26"/>
      <c r="AL6" s="27"/>
      <c r="AM6" s="23" t="s">
        <v>174</v>
      </c>
      <c r="AN6" s="24"/>
      <c r="AO6" s="25"/>
      <c r="AP6" s="26"/>
      <c r="AQ6" s="26"/>
      <c r="AR6" s="26"/>
      <c r="AS6" s="27"/>
      <c r="AT6" s="23" t="s">
        <v>175</v>
      </c>
      <c r="AU6" s="24"/>
      <c r="AV6" s="25"/>
      <c r="AW6" s="26"/>
      <c r="AX6" s="26"/>
      <c r="AY6" s="26"/>
      <c r="AZ6" s="27"/>
      <c r="BA6" s="23" t="s">
        <v>176</v>
      </c>
      <c r="BB6" s="24"/>
      <c r="BC6" s="25"/>
      <c r="BD6" s="26"/>
      <c r="BE6" s="26"/>
      <c r="BF6" s="26"/>
      <c r="BG6" s="27"/>
      <c r="BH6" s="23" t="s">
        <v>177</v>
      </c>
      <c r="BI6" s="24"/>
      <c r="BJ6" s="25"/>
      <c r="BK6" s="26"/>
      <c r="BL6" s="26"/>
      <c r="BM6" s="26"/>
      <c r="BN6" s="27"/>
      <c r="BO6" s="23" t="s">
        <v>178</v>
      </c>
      <c r="BP6" s="24"/>
      <c r="BQ6" s="25"/>
      <c r="BR6" s="26"/>
      <c r="BS6" s="26"/>
      <c r="BT6" s="26"/>
      <c r="BU6" s="27"/>
      <c r="BV6" s="23" t="s">
        <v>179</v>
      </c>
      <c r="BW6" s="24"/>
      <c r="BX6" s="25"/>
      <c r="BY6" s="26"/>
      <c r="BZ6" s="26"/>
      <c r="CA6" s="26"/>
      <c r="CB6" s="27"/>
      <c r="CC6" s="22" t="s">
        <v>115</v>
      </c>
      <c r="CD6" s="8"/>
      <c r="CE6" s="19"/>
      <c r="CF6" s="19"/>
      <c r="CG6" s="19"/>
    </row>
    <row r="7" spans="1:85" ht="13.9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117</v>
      </c>
      <c r="Z7" s="30" t="s">
        <v>118</v>
      </c>
      <c r="AA7" s="31"/>
      <c r="AB7" s="32"/>
      <c r="AC7" s="32"/>
      <c r="AD7" s="32"/>
      <c r="AE7" s="33"/>
      <c r="AF7" s="30" t="s">
        <v>117</v>
      </c>
      <c r="AG7" s="30" t="s">
        <v>118</v>
      </c>
      <c r="AH7" s="31"/>
      <c r="AI7" s="32"/>
      <c r="AJ7" s="32"/>
      <c r="AK7" s="32"/>
      <c r="AL7" s="33"/>
      <c r="AM7" s="30" t="s">
        <v>117</v>
      </c>
      <c r="AN7" s="30" t="s">
        <v>118</v>
      </c>
      <c r="AO7" s="31"/>
      <c r="AP7" s="32"/>
      <c r="AQ7" s="32"/>
      <c r="AR7" s="32"/>
      <c r="AS7" s="33"/>
      <c r="AT7" s="30" t="s">
        <v>117</v>
      </c>
      <c r="AU7" s="30" t="s">
        <v>118</v>
      </c>
      <c r="AV7" s="31"/>
      <c r="AW7" s="32"/>
      <c r="AX7" s="32"/>
      <c r="AY7" s="32"/>
      <c r="AZ7" s="33"/>
      <c r="BA7" s="30" t="s">
        <v>117</v>
      </c>
      <c r="BB7" s="30" t="s">
        <v>118</v>
      </c>
      <c r="BC7" s="31"/>
      <c r="BD7" s="32"/>
      <c r="BE7" s="32"/>
      <c r="BF7" s="32"/>
      <c r="BG7" s="33"/>
      <c r="BH7" s="30" t="s">
        <v>117</v>
      </c>
      <c r="BI7" s="30" t="s">
        <v>118</v>
      </c>
      <c r="BJ7" s="31"/>
      <c r="BK7" s="32"/>
      <c r="BL7" s="32"/>
      <c r="BM7" s="32"/>
      <c r="BN7" s="33"/>
      <c r="BO7" s="30" t="s">
        <v>117</v>
      </c>
      <c r="BP7" s="30" t="s">
        <v>118</v>
      </c>
      <c r="BQ7" s="31"/>
      <c r="BR7" s="32"/>
      <c r="BS7" s="32"/>
      <c r="BT7" s="32"/>
      <c r="BU7" s="33"/>
      <c r="BV7" s="30" t="s">
        <v>117</v>
      </c>
      <c r="BW7" s="30" t="s">
        <v>118</v>
      </c>
      <c r="BX7" s="31"/>
      <c r="BY7" s="32"/>
      <c r="BZ7" s="32"/>
      <c r="CA7" s="32"/>
      <c r="CB7" s="33"/>
      <c r="CC7" s="30"/>
      <c r="CD7" s="8"/>
      <c r="CE7" s="19"/>
      <c r="CF7" s="19"/>
      <c r="CG7" s="19"/>
    </row>
    <row r="8" spans="1:85" s="49" customFormat="1" ht="26.25" thickBot="1">
      <c r="A8" s="44">
        <v>1</v>
      </c>
      <c r="B8" s="45" t="s">
        <v>180</v>
      </c>
      <c r="C8" s="94" t="s">
        <v>187</v>
      </c>
      <c r="D8" s="46">
        <v>18237.14</v>
      </c>
      <c r="E8" s="47" t="s">
        <v>181</v>
      </c>
      <c r="F8" s="47"/>
      <c r="G8" s="47"/>
      <c r="H8" s="47">
        <v>12</v>
      </c>
      <c r="I8" s="47"/>
      <c r="J8" s="46">
        <v>18237.14</v>
      </c>
      <c r="K8" s="46">
        <v>400</v>
      </c>
      <c r="L8" s="47" t="s">
        <v>181</v>
      </c>
      <c r="M8" s="47"/>
      <c r="N8" s="47"/>
      <c r="O8" s="47">
        <v>12</v>
      </c>
      <c r="P8" s="47"/>
      <c r="Q8" s="46">
        <v>400</v>
      </c>
      <c r="R8" s="46">
        <v>4376.91</v>
      </c>
      <c r="S8" s="47" t="s">
        <v>181</v>
      </c>
      <c r="T8" s="47"/>
      <c r="U8" s="47"/>
      <c r="V8" s="47">
        <v>12</v>
      </c>
      <c r="W8" s="47"/>
      <c r="X8" s="46">
        <v>4376.91</v>
      </c>
      <c r="Y8" s="46">
        <v>9118.57</v>
      </c>
      <c r="Z8" s="47" t="s">
        <v>181</v>
      </c>
      <c r="AA8" s="47"/>
      <c r="AB8" s="47"/>
      <c r="AC8" s="47">
        <v>12</v>
      </c>
      <c r="AD8" s="47"/>
      <c r="AE8" s="46">
        <v>9118.57</v>
      </c>
      <c r="AF8" s="46">
        <v>5314.56</v>
      </c>
      <c r="AG8" s="47" t="s">
        <v>182</v>
      </c>
      <c r="AH8" s="47"/>
      <c r="AI8" s="47"/>
      <c r="AJ8" s="47">
        <v>3</v>
      </c>
      <c r="AK8" s="47"/>
      <c r="AL8" s="46">
        <v>5314.56</v>
      </c>
      <c r="AM8" s="46">
        <v>37447.18</v>
      </c>
      <c r="AN8" s="47" t="s">
        <v>119</v>
      </c>
      <c r="AO8" s="47"/>
      <c r="AP8" s="47"/>
      <c r="AQ8" s="47"/>
      <c r="AR8" s="47"/>
      <c r="AS8" s="46">
        <v>37447.18</v>
      </c>
      <c r="AT8" s="46">
        <v>8000</v>
      </c>
      <c r="AU8" s="47" t="s">
        <v>119</v>
      </c>
      <c r="AV8" s="47"/>
      <c r="AW8" s="47"/>
      <c r="AX8" s="47"/>
      <c r="AY8" s="47"/>
      <c r="AZ8" s="46">
        <v>8000</v>
      </c>
      <c r="BA8" s="46">
        <v>6740.49</v>
      </c>
      <c r="BB8" s="47" t="s">
        <v>119</v>
      </c>
      <c r="BC8" s="47"/>
      <c r="BD8" s="47"/>
      <c r="BE8" s="47"/>
      <c r="BF8" s="47"/>
      <c r="BG8" s="46">
        <v>6740.49</v>
      </c>
      <c r="BH8" s="46">
        <v>321.32</v>
      </c>
      <c r="BI8" s="47" t="s">
        <v>119</v>
      </c>
      <c r="BJ8" s="47"/>
      <c r="BK8" s="47"/>
      <c r="BL8" s="47"/>
      <c r="BM8" s="47"/>
      <c r="BN8" s="46">
        <v>321.32</v>
      </c>
      <c r="BO8" s="46">
        <v>561.71</v>
      </c>
      <c r="BP8" s="47" t="s">
        <v>119</v>
      </c>
      <c r="BQ8" s="47"/>
      <c r="BR8" s="47"/>
      <c r="BS8" s="47"/>
      <c r="BT8" s="47"/>
      <c r="BU8" s="46">
        <v>561.71</v>
      </c>
      <c r="BV8" s="46">
        <v>15623.52</v>
      </c>
      <c r="BW8" s="47" t="s">
        <v>119</v>
      </c>
      <c r="BX8" s="47"/>
      <c r="BY8" s="47"/>
      <c r="BZ8" s="47"/>
      <c r="CA8" s="47"/>
      <c r="CB8" s="46">
        <v>15623.52</v>
      </c>
      <c r="CC8" s="46">
        <v>21823.66</v>
      </c>
      <c r="CD8" s="8"/>
    </row>
    <row r="9" spans="1:85" s="19" customFormat="1" ht="13.5" hidden="1" thickBot="1">
      <c r="A9" s="50"/>
      <c r="B9" s="51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3"/>
      <c r="CD9" s="8"/>
    </row>
    <row r="10" spans="1:85" ht="13.15" customHeight="1">
      <c r="A10" s="86" t="s">
        <v>119</v>
      </c>
      <c r="B10" s="87" t="s">
        <v>120</v>
      </c>
      <c r="C10" s="87"/>
      <c r="D10" s="88">
        <f ca="1">SUM(Лист1!J6:J9)</f>
        <v>18237.14</v>
      </c>
      <c r="E10" s="89" t="str">
        <f ca="1">CONCATENATE(IF(F10&lt;&gt;0,CONCATENATE(TEXT(F10,"0,00"),"д."),""),IF(G10&lt;&gt;0,CONCATENATE(" ",TEXT(G10,"0,00"),"ч."),""))</f>
        <v>12,00д.</v>
      </c>
      <c r="F10" s="89">
        <f ca="1">SUM(Лист1!H6:H9)</f>
        <v>12</v>
      </c>
      <c r="G10" s="89">
        <f ca="1">SUM(Лист1!I6:I9)</f>
        <v>0</v>
      </c>
      <c r="H10" s="88"/>
      <c r="I10" s="88"/>
      <c r="J10" s="90"/>
      <c r="K10" s="88">
        <f ca="1">SUM(Лист1!Q6:Q9)</f>
        <v>400</v>
      </c>
      <c r="L10" s="89" t="str">
        <f ca="1">CONCATENATE(IF(M10&lt;&gt;0,CONCATENATE(TEXT(M10,"0,00"),"д."),""),IF(N10&lt;&gt;0,CONCATENATE(" ",TEXT(N10,"0,00"),"ч."),""))</f>
        <v>12,00д.</v>
      </c>
      <c r="M10" s="89">
        <f ca="1">SUM(Лист1!O6:O9)</f>
        <v>12</v>
      </c>
      <c r="N10" s="89">
        <f ca="1">SUM(Лист1!P6:P9)</f>
        <v>0</v>
      </c>
      <c r="O10" s="88"/>
      <c r="P10" s="88"/>
      <c r="Q10" s="90"/>
      <c r="R10" s="88">
        <f ca="1">SUM(Лист1!X6:X9)</f>
        <v>4376.91</v>
      </c>
      <c r="S10" s="89" t="str">
        <f ca="1">CONCATENATE(IF(T10&lt;&gt;0,CONCATENATE(TEXT(T10,"0,00"),"д."),""),IF(U10&lt;&gt;0,CONCATENATE(" ",TEXT(U10,"0,00"),"ч."),""))</f>
        <v>12,00д.</v>
      </c>
      <c r="T10" s="89">
        <f ca="1">SUM(Лист1!V6:V9)</f>
        <v>12</v>
      </c>
      <c r="U10" s="89">
        <f ca="1">SUM(Лист1!W6:W9)</f>
        <v>0</v>
      </c>
      <c r="V10" s="88"/>
      <c r="W10" s="88"/>
      <c r="X10" s="90"/>
      <c r="Y10" s="88">
        <f ca="1">SUM(Лист1!AE6:AE9)</f>
        <v>9118.57</v>
      </c>
      <c r="Z10" s="89" t="str">
        <f ca="1">CONCATENATE(IF(AA10&lt;&gt;0,CONCATENATE(TEXT(AA10,"0,00"),"д."),""),IF(AB10&lt;&gt;0,CONCATENATE(" ",TEXT(AB10,"0,00"),"ч."),""))</f>
        <v>12,00д.</v>
      </c>
      <c r="AA10" s="89">
        <f ca="1">SUM(Лист1!AC6:AC9)</f>
        <v>12</v>
      </c>
      <c r="AB10" s="89">
        <f ca="1">SUM(Лист1!AD6:AD9)</f>
        <v>0</v>
      </c>
      <c r="AC10" s="88"/>
      <c r="AD10" s="88"/>
      <c r="AE10" s="90"/>
      <c r="AF10" s="88">
        <f ca="1">SUM(Лист1!AL6:AL9)</f>
        <v>5314.56</v>
      </c>
      <c r="AG10" s="89" t="str">
        <f ca="1">CONCATENATE(IF(AH10&lt;&gt;0,CONCATENATE(TEXT(AH10,"0,00"),"д."),""),IF(AI10&lt;&gt;0,CONCATENATE(" ",TEXT(AI10,"0,00"),"ч."),""))</f>
        <v>3,00д.</v>
      </c>
      <c r="AH10" s="89">
        <f ca="1">SUM(Лист1!AJ6:AJ9)</f>
        <v>3</v>
      </c>
      <c r="AI10" s="89">
        <f ca="1">SUM(Лист1!AK6:AK9)</f>
        <v>0</v>
      </c>
      <c r="AJ10" s="88"/>
      <c r="AK10" s="88"/>
      <c r="AL10" s="90"/>
      <c r="AM10" s="88">
        <f ca="1">SUM(Лист1!AS6:AS9)</f>
        <v>37447.18</v>
      </c>
      <c r="AN10" s="89" t="str">
        <f ca="1">CONCATENATE(IF(AO10&lt;&gt;0,CONCATENATE(TEXT(AO10,"0,00"),"д."),""),IF(AP10&lt;&gt;0,CONCATENATE(" ",TEXT(AP10,"0,00"),"ч."),""))</f>
        <v/>
      </c>
      <c r="AO10" s="89">
        <f ca="1">SUM(Лист1!AQ6:AQ9)</f>
        <v>0</v>
      </c>
      <c r="AP10" s="89">
        <f ca="1">SUM(Лист1!AR6:AR9)</f>
        <v>0</v>
      </c>
      <c r="AQ10" s="88"/>
      <c r="AR10" s="88"/>
      <c r="AS10" s="90"/>
      <c r="AT10" s="88">
        <f ca="1">SUM(Лист1!AZ6:AZ9)</f>
        <v>8000</v>
      </c>
      <c r="AU10" s="89" t="str">
        <f ca="1">CONCATENATE(IF(AV10&lt;&gt;0,CONCATENATE(TEXT(AV10,"0,00"),"д."),""),IF(AW10&lt;&gt;0,CONCATENATE(" ",TEXT(AW10,"0,00"),"ч."),""))</f>
        <v/>
      </c>
      <c r="AV10" s="89">
        <f ca="1">SUM(Лист1!AX6:AX9)</f>
        <v>0</v>
      </c>
      <c r="AW10" s="89">
        <f ca="1">SUM(Лист1!AY6:AY9)</f>
        <v>0</v>
      </c>
      <c r="AX10" s="88"/>
      <c r="AY10" s="88"/>
      <c r="AZ10" s="90"/>
      <c r="BA10" s="88">
        <f ca="1">SUM(Лист1!BG6:BG9)</f>
        <v>6740.49</v>
      </c>
      <c r="BB10" s="89" t="str">
        <f ca="1">CONCATENATE(IF(BC10&lt;&gt;0,CONCATENATE(TEXT(BC10,"0,00"),"д."),""),IF(BD10&lt;&gt;0,CONCATENATE(" ",TEXT(BD10,"0,00"),"ч."),""))</f>
        <v/>
      </c>
      <c r="BC10" s="89">
        <f ca="1">SUM(Лист1!BE6:BE9)</f>
        <v>0</v>
      </c>
      <c r="BD10" s="89">
        <f ca="1">SUM(Лист1!BF6:BF9)</f>
        <v>0</v>
      </c>
      <c r="BE10" s="88"/>
      <c r="BF10" s="88"/>
      <c r="BG10" s="90"/>
      <c r="BH10" s="88">
        <f ca="1">SUM(Лист1!BN6:BN9)</f>
        <v>321.32</v>
      </c>
      <c r="BI10" s="89" t="str">
        <f ca="1">CONCATENATE(IF(BJ10&lt;&gt;0,CONCATENATE(TEXT(BJ10,"0,00"),"д."),""),IF(BK10&lt;&gt;0,CONCATENATE(" ",TEXT(BK10,"0,00"),"ч."),""))</f>
        <v/>
      </c>
      <c r="BJ10" s="89">
        <f ca="1">SUM(Лист1!BL6:BL9)</f>
        <v>0</v>
      </c>
      <c r="BK10" s="89">
        <f ca="1">SUM(Лист1!BM6:BM9)</f>
        <v>0</v>
      </c>
      <c r="BL10" s="88"/>
      <c r="BM10" s="88"/>
      <c r="BN10" s="90"/>
      <c r="BO10" s="88">
        <f ca="1">SUM(Лист1!BU6:BU9)</f>
        <v>561.71</v>
      </c>
      <c r="BP10" s="89" t="str">
        <f ca="1">CONCATENATE(IF(BQ10&lt;&gt;0,CONCATENATE(TEXT(BQ10,"0,00"),"д."),""),IF(BR10&lt;&gt;0,CONCATENATE(" ",TEXT(BR10,"0,00"),"ч."),""))</f>
        <v/>
      </c>
      <c r="BQ10" s="89">
        <f ca="1">SUM(Лист1!BS6:BS9)</f>
        <v>0</v>
      </c>
      <c r="BR10" s="89">
        <f ca="1">SUM(Лист1!BT6:BT9)</f>
        <v>0</v>
      </c>
      <c r="BS10" s="88"/>
      <c r="BT10" s="88"/>
      <c r="BU10" s="90"/>
      <c r="BV10" s="88">
        <f ca="1">SUM(Лист1!CB6:CB9)</f>
        <v>15623.52</v>
      </c>
      <c r="BW10" s="89" t="str">
        <f ca="1">CONCATENATE(IF(BX10&lt;&gt;0,CONCATENATE(TEXT(BX10,"0,00"),"д."),""),IF(BY10&lt;&gt;0,CONCATENATE(" ",TEXT(BY10,"0,00"),"ч."),""))</f>
        <v/>
      </c>
      <c r="BX10" s="89">
        <f ca="1">SUM(Лист1!BZ6:BZ9)</f>
        <v>0</v>
      </c>
      <c r="BY10" s="89">
        <f ca="1">SUM(Лист1!CA6:CA9)</f>
        <v>0</v>
      </c>
      <c r="BZ10" s="88"/>
      <c r="CA10" s="88"/>
      <c r="CB10" s="90"/>
      <c r="CC10" s="91">
        <v>21823.66</v>
      </c>
      <c r="CD10" s="8"/>
      <c r="CE10" s="19"/>
      <c r="CF10" s="19"/>
      <c r="CG10" s="19"/>
    </row>
    <row r="11" spans="1:85" ht="13.15" hidden="1" customHeight="1">
      <c r="A11" s="19"/>
      <c r="B11" s="8"/>
      <c r="C11" s="8"/>
      <c r="D11" s="20"/>
      <c r="E11" s="20" t="s">
        <v>183</v>
      </c>
      <c r="F11" s="20"/>
      <c r="G11" s="20"/>
      <c r="H11" s="20"/>
      <c r="I11" s="20"/>
      <c r="J11" s="8"/>
      <c r="K11" s="20"/>
      <c r="L11" s="20" t="s">
        <v>183</v>
      </c>
      <c r="M11" s="20"/>
      <c r="N11" s="20"/>
      <c r="O11" s="20"/>
      <c r="P11" s="20"/>
      <c r="Q11" s="8"/>
      <c r="R11" s="20"/>
      <c r="S11" s="20" t="s">
        <v>183</v>
      </c>
      <c r="T11" s="20"/>
      <c r="U11" s="20"/>
      <c r="V11" s="20"/>
      <c r="W11" s="20"/>
      <c r="X11" s="8"/>
      <c r="Y11" s="20"/>
      <c r="Z11" s="20" t="s">
        <v>183</v>
      </c>
      <c r="AA11" s="20"/>
      <c r="AB11" s="20"/>
      <c r="AC11" s="20"/>
      <c r="AD11" s="20"/>
      <c r="AE11" s="8"/>
      <c r="AF11" s="20"/>
      <c r="AG11" s="20" t="s">
        <v>183</v>
      </c>
      <c r="AH11" s="20"/>
      <c r="AI11" s="20"/>
      <c r="AJ11" s="20"/>
      <c r="AK11" s="20"/>
      <c r="AL11" s="8"/>
      <c r="AM11" s="20"/>
      <c r="AN11" s="20" t="s">
        <v>183</v>
      </c>
      <c r="AO11" s="20"/>
      <c r="AP11" s="20"/>
      <c r="AQ11" s="20"/>
      <c r="AR11" s="20"/>
      <c r="AS11" s="8"/>
      <c r="AT11" s="20"/>
      <c r="AU11" s="20" t="s">
        <v>183</v>
      </c>
      <c r="AV11" s="20"/>
      <c r="AW11" s="20"/>
      <c r="AX11" s="20"/>
      <c r="AY11" s="20"/>
      <c r="AZ11" s="8"/>
      <c r="BA11" s="20"/>
      <c r="BB11" s="20" t="s">
        <v>183</v>
      </c>
      <c r="BC11" s="20"/>
      <c r="BD11" s="20"/>
      <c r="BE11" s="20"/>
      <c r="BF11" s="20"/>
      <c r="BG11" s="8"/>
      <c r="BH11" s="20"/>
      <c r="BI11" s="20" t="s">
        <v>183</v>
      </c>
      <c r="BJ11" s="20"/>
      <c r="BK11" s="20"/>
      <c r="BL11" s="20"/>
      <c r="BM11" s="20"/>
      <c r="BN11" s="8"/>
      <c r="BO11" s="20"/>
      <c r="BP11" s="20" t="s">
        <v>183</v>
      </c>
      <c r="BQ11" s="20"/>
      <c r="BR11" s="20"/>
      <c r="BS11" s="20"/>
      <c r="BT11" s="20"/>
      <c r="BU11" s="8"/>
      <c r="BV11" s="20"/>
      <c r="BW11" s="20" t="s">
        <v>183</v>
      </c>
      <c r="BX11" s="20"/>
      <c r="BY11" s="20"/>
      <c r="BZ11" s="20"/>
      <c r="CA11" s="20"/>
      <c r="CB11" s="8"/>
      <c r="CC11" s="8"/>
      <c r="CD11" s="8"/>
      <c r="CE11" s="19"/>
      <c r="CF11" s="19"/>
      <c r="CG11" s="19"/>
    </row>
    <row r="12" spans="1:85" s="19" customFormat="1" ht="12.75">
      <c r="B12" s="8"/>
      <c r="C12" s="8"/>
      <c r="D12" s="20"/>
      <c r="E12" s="20"/>
      <c r="F12" s="20"/>
      <c r="G12" s="20"/>
      <c r="H12" s="20"/>
      <c r="I12" s="20"/>
      <c r="J12" s="8"/>
      <c r="K12" s="8"/>
      <c r="L12" s="8"/>
      <c r="M12" s="8"/>
      <c r="N12" s="8"/>
    </row>
    <row r="13" spans="1:85" ht="13.15" customHeight="1">
      <c r="A13" s="72" t="str">
        <f>CHAR(160)</f>
        <v> </v>
      </c>
      <c r="B13" s="73"/>
      <c r="C13" s="73"/>
      <c r="D13" s="74"/>
      <c r="E13" s="74"/>
      <c r="F13" s="74"/>
      <c r="G13" s="74"/>
      <c r="H13" s="74"/>
      <c r="I13" s="74"/>
      <c r="J13" s="73"/>
      <c r="K13" s="73"/>
      <c r="L13" s="73"/>
      <c r="M13" s="73"/>
      <c r="N13" s="75"/>
      <c r="O13" s="76"/>
      <c r="P13" s="76"/>
      <c r="Q13" s="76"/>
    </row>
  </sheetData>
  <mergeCells count="2">
    <mergeCell ref="A1:AS1"/>
    <mergeCell ref="A2:K2"/>
  </mergeCells>
  <phoneticPr fontId="9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2025-04-14T11:40:40Z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