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<sst xmlns="http://schemas.openxmlformats.org/spreadsheetml/2006/main" count="26" uniqueCount="25">
  <si>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</si>
  <si>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</si>
  <si>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жовтень 2023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</si>
  <si>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</si>
  <si>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</si>
  <si>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</si>
  <si>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</si>
  <si>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</si>
  <si>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</si>
  <si>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</si>
  <si>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</si>
  <si>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</si>
  <si>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таємність</t>
  </si>
  <si>
    <t>Премія</t>
  </si>
  <si>
    <t>Надбавка за інтенсивність</t>
  </si>
  <si>
    <t>Компенс. невикор. відпуст</t>
  </si>
  <si>
    <t>Разом</t>
  </si>
  <si>
    <t>ПДФО</t>
  </si>
  <si>
    <t>Військовий збір</t>
  </si>
  <si>
    <t>Аванс</t>
  </si>
  <si>
    <t>Разом:</t>
  </si>
  <si>
    <t>Лакіза І.М.</t>
  </si>
  <si>
    <t>Начальник управління</t>
  </si>
  <si>
    <t>Стасько Р.Б.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</si>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</sst>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2">
    <numFmt numFmtId="177" formatCode="0.00"/>
    <numFmt numFmtId="178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164" fontId="4" fillId="0" borderId="0" xfId="0" applyAlignment="1" applyProtection="1">
      <alignment/>
      <protection/>
    </xf>
    <xf numFmtId="164" fontId="3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3" fillId="0" borderId="0" xfId="0" applyFont="1" applyAlignment="1" applyProtection="1">
      <alignment horizontal="left"/>
      <protection/>
    </xf>
    <xf numFmtId="164" fontId="2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5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6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7" xfId="0" applyFont="1" applyBorder="1" applyAlignment="1" applyProtection="1">
      <alignment/>
      <protection/>
    </xf>
    <xf numFmtId="164" fontId="1" fillId="0" borderId="8" xfId="0" applyFont="1" applyBorder="1" applyAlignment="1" applyProtection="1">
      <alignment horizontal="right"/>
      <protection/>
    </xf>
    <xf numFmtId="164" fontId="1" fillId="0" borderId="8" xfId="0" applyFont="1" applyBorder="1" applyAlignment="1" applyProtection="1">
      <alignment/>
      <protection/>
    </xf>
    <xf numFmtId="177" fontId="1" fillId="0" borderId="8" xfId="0" applyFont="1" applyBorder="1" applyAlignment="1" applyProtection="1">
      <alignment horizontal="center"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08e8275-b45c-4cf4-a1ad-18302fa9600b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 t="s">
        <v>7</v>
      </c>
      <c r="M5" s="8"/>
      <c r="N5" s="8"/>
      <c r="O5" s="8"/>
      <c r="P5" s="9" t="s">
        <v>8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45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1" t="s">
        <v>17</v>
      </c>
      <c r="M6" s="10" t="s">
        <v>18</v>
      </c>
      <c r="N6" s="10" t="s">
        <v>19</v>
      </c>
      <c r="O6" s="11" t="s">
        <v>20</v>
      </c>
      <c r="P6" s="9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2" t="s">
        <v>21</v>
      </c>
      <c r="B7" s="10" t="s">
        <v>22</v>
      </c>
      <c r="C7" s="10">
        <v>22</v>
      </c>
      <c r="D7" s="13">
        <v>11200</v>
      </c>
      <c r="E7" s="13">
        <v>700</v>
      </c>
      <c r="F7" s="13">
        <v>2688</v>
      </c>
      <c r="G7" s="13">
        <v>1120</v>
      </c>
      <c r="H7" s="13">
        <v>11200</v>
      </c>
      <c r="I7" s="13">
        <v>5600</v>
      </c>
      <c r="J7" s="13"/>
      <c r="K7" s="13">
        <f>SUM(D7:J7)</f>
        <v>32508</v>
      </c>
      <c r="L7" s="13">
        <f>K7*18%</f>
        <v>5851.44</v>
      </c>
      <c r="M7" s="13">
        <f>K7*1.5%</f>
        <v>487.62</v>
      </c>
      <c r="N7" s="13">
        <v>5337.89</v>
      </c>
      <c r="O7" s="13">
        <f>SUM(L7:N7)</f>
        <v>11676.95</v>
      </c>
      <c r="P7" s="14">
        <f>K7-O7</f>
        <v>20831.05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2" t="s">
        <v>23</v>
      </c>
      <c r="B8" s="10" t="s">
        <v>24</v>
      </c>
      <c r="C8" s="10">
        <v>6</v>
      </c>
      <c r="D8" s="13">
        <v>2672.73</v>
      </c>
      <c r="E8" s="15">
        <v>136.36</v>
      </c>
      <c r="F8" s="16">
        <v>1336.37</v>
      </c>
      <c r="G8" s="13"/>
      <c r="H8" s="13"/>
      <c r="I8" s="13"/>
      <c r="J8" s="13">
        <v>15109.54</v>
      </c>
      <c r="K8" s="13">
        <f>SUM(D8:J8)</f>
        <v>19255</v>
      </c>
      <c r="L8" s="13">
        <f>K8*18%</f>
        <v>3465.90</v>
      </c>
      <c r="M8" s="13">
        <f>K8*1.5%</f>
        <v>288.825</v>
      </c>
      <c r="N8" s="13"/>
      <c r="O8" s="13">
        <f>SUM(L8:N8)</f>
        <v>3754.7249999999999</v>
      </c>
      <c r="P8" s="14">
        <f>K8-O8</f>
        <v>15500.275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7"/>
      <c r="B9" s="18" t="s">
        <v>20</v>
      </c>
      <c r="C9" s="19"/>
      <c r="D9" s="20">
        <f>SUM(D7:D8)</f>
        <v>13872.73</v>
      </c>
      <c r="E9" s="20">
        <f>SUM(E7:E8)</f>
        <v>836.36</v>
      </c>
      <c r="F9" s="20">
        <f>SUM(F7:F8)</f>
        <v>4024.37</v>
      </c>
      <c r="G9" s="20">
        <f>SUM(G7:G8)</f>
        <v>1120</v>
      </c>
      <c r="H9" s="20">
        <f>SUM(H7:H8)</f>
        <v>11200</v>
      </c>
      <c r="I9" s="20">
        <f>SUM(I7:I8)</f>
        <v>5600</v>
      </c>
      <c r="J9" s="20">
        <f>SUM(J7:J8)</f>
        <v>15109.54</v>
      </c>
      <c r="K9" s="20">
        <f>SUM(K7:K8)</f>
        <v>51763</v>
      </c>
      <c r="L9" s="20">
        <f>SUM(L7:L8)</f>
        <v>9317.34</v>
      </c>
      <c r="M9" s="20">
        <f>SUM(M7:M8)</f>
        <v>776.445</v>
      </c>
      <c r="N9" s="20">
        <f>SUM(N7:N8)</f>
        <v>5337.89</v>
      </c>
      <c r="O9" s="20">
        <f>SUM(O7:O8)</f>
        <v>15431.674999999999</v>
      </c>
      <c r="P9" s="20">
        <f>SUM(P7:P8)</f>
        <v>36331.324999999997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K5"/>
    <mergeCell ref="L5:O5"/>
    <mergeCell ref="P5:P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