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січень 2025" sheetId="1" state="visible" r:id="rId2"/>
  </sheets>
  <definedNames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<sst xmlns="http://schemas.openxmlformats.org/spreadsheetml/2006/main" count="48" uniqueCount="33">
  <si>
    <t xml:space="preserve">           Управління з питань цивільного захисту обласної державної адміністрації </t>
  </si>
  <si>
    <t xml:space="preserve">ВИТЯГ З РОЗРАХУНКОВО-ПЛАТІЖНОЇ ВІДОМОСТІ</t>
  </si>
  <si>
    <t xml:space="preserve">       за січень 2025 рік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</si>
  <si>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</si>
  <si>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</si>
  <si>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</si>
  <si>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</si>
  <si>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</si>
  <si>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</si>
  <si>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</si>
  <si>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 </t>
  </si>
  <si>
    <t xml:space="preserve">СПП</t>
  </si>
  <si>
    <t xml:space="preserve">таєм -ність</t>
  </si>
  <si>
    <t xml:space="preserve">Премія </t>
  </si>
  <si>
    <t xml:space="preserve">ГД</t>
  </si>
  <si>
    <t xml:space="preserve">відпускн</t>
  </si>
  <si>
    <t xml:space="preserve">лікарн</t>
  </si>
  <si>
    <t xml:space="preserve">Індексація</t>
  </si>
  <si>
    <t xml:space="preserve">РАЗОМ нараховано</t>
  </si>
  <si>
    <t xml:space="preserve">аванс</t>
  </si>
  <si>
    <t xml:space="preserve">ПДФО</t>
  </si>
  <si>
    <t xml:space="preserve">Військовий збір</t>
  </si>
  <si>
    <t xml:space="preserve">Проф.  Внески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</si>
  <si>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</si>
  <si>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</si>
  <si>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</si>
  <si>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</si>
  <si>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сума</t>
  </si>
  <si>
    <t xml:space="preserve">січень</t>
  </si>
  <si>
    <t xml:space="preserve">начальник управління</t>
  </si>
  <si>
    <t xml:space="preserve">Семків               Віталій Петрович</t>
  </si>
  <si>
    <t xml:space="preserve">заступник начальника управління - начальник відділу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</si>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</sst>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5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M12" activeCellId="0" sqref="M12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2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14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28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/>
      <c r="D12" s="30" t="s">
        <v>29</v>
      </c>
      <c r="E12" s="31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 t="n">
        <f aca="false">SUM(F12:O12)</f>
        <v>0</v>
      </c>
      <c r="Q12" s="33" t="n">
        <v>0</v>
      </c>
      <c r="R12" s="32" t="n">
        <f aca="false">P12*0.18</f>
        <v>0</v>
      </c>
      <c r="S12" s="32" t="n">
        <f aca="false">P12*0.015</f>
        <v>0</v>
      </c>
      <c r="T12" s="32" t="n">
        <f aca="false">P12*0.01</f>
        <v>0</v>
      </c>
      <c r="U12" s="32" t="n">
        <f aca="false">Q12+R12+S12+T12</f>
        <v>0</v>
      </c>
      <c r="V12" s="32" t="n">
        <f aca="false">P12-U12</f>
        <v>0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30</v>
      </c>
      <c r="D13" s="30" t="s">
        <v>31</v>
      </c>
      <c r="E13" s="31" t="n">
        <v>23</v>
      </c>
      <c r="F13" s="32" t="n">
        <v>33143</v>
      </c>
      <c r="G13" s="32" t="n">
        <v>600</v>
      </c>
      <c r="H13" s="32" t="n">
        <f aca="false">F13*0.3</f>
        <v>9942.9</v>
      </c>
      <c r="I13" s="32" t="n">
        <v>0</v>
      </c>
      <c r="J13" s="32" t="n">
        <f aca="false">F13*0.15</f>
        <v>4971.45</v>
      </c>
      <c r="K13" s="32" t="n">
        <f aca="false">F13*0.2</f>
        <v>6628.6</v>
      </c>
      <c r="L13" s="32"/>
      <c r="M13" s="32"/>
      <c r="N13" s="32"/>
      <c r="O13" s="32"/>
      <c r="P13" s="32" t="n">
        <f aca="false">SUM(F13:O13)</f>
        <v>55285.95</v>
      </c>
      <c r="Q13" s="32" t="n">
        <v>13000</v>
      </c>
      <c r="R13" s="32" t="n">
        <f aca="false">P13*0.18</f>
        <v>9951.471</v>
      </c>
      <c r="S13" s="32" t="n">
        <f aca="false">P13*0.05</f>
        <v>2764.2975</v>
      </c>
      <c r="T13" s="32" t="n">
        <f aca="false">P13*0.01</f>
        <v>552.8595</v>
      </c>
      <c r="U13" s="32" t="n">
        <f aca="false">Q13+R13+S13+T13</f>
        <v>26268.628</v>
      </c>
      <c r="V13" s="32" t="n">
        <f aca="false">P13-U13</f>
        <v>29017.322</v>
      </c>
    </row>
    <row r="14" customFormat="false" ht="13.8" hidden="false" customHeight="true" outlineLevel="0" collapsed="false">
      <c r="A14" s="34"/>
      <c r="B14" s="35"/>
      <c r="C14" s="36" t="s">
        <v>32</v>
      </c>
      <c r="D14" s="36"/>
      <c r="E14" s="37"/>
      <c r="F14" s="38" t="n">
        <f aca="false">SUM(F12:F13)</f>
        <v>33143</v>
      </c>
      <c r="G14" s="38" t="n">
        <f aca="false">SUM(G12:G13)</f>
        <v>600</v>
      </c>
      <c r="H14" s="38" t="n">
        <f aca="false">SUM(H12:H13)</f>
        <v>9942.9</v>
      </c>
      <c r="I14" s="38" t="n">
        <f aca="false">SUM(I12:I13)</f>
        <v>0</v>
      </c>
      <c r="J14" s="38" t="n">
        <f aca="false">SUM(J12:J13)</f>
        <v>4971.45</v>
      </c>
      <c r="K14" s="38" t="n">
        <f aca="false">SUM(K12:K13)</f>
        <v>6628.6</v>
      </c>
      <c r="L14" s="38" t="n">
        <f aca="false">SUM(L12:L13)</f>
        <v>0</v>
      </c>
      <c r="M14" s="38" t="n">
        <f aca="false">SUM(M12:M13)</f>
        <v>0</v>
      </c>
      <c r="N14" s="38" t="n">
        <f aca="false">SUM(N12:N13)</f>
        <v>0</v>
      </c>
      <c r="O14" s="38" t="n">
        <f aca="false">SUM(O12:O13)</f>
        <v>0</v>
      </c>
      <c r="P14" s="38" t="n">
        <f aca="false">SUM(P12:P13)</f>
        <v>55285.95</v>
      </c>
      <c r="Q14" s="38" t="n">
        <f aca="false">SUM(Q12:Q13)</f>
        <v>13000</v>
      </c>
      <c r="R14" s="38" t="n">
        <f aca="false">SUM(R12:R13)</f>
        <v>9951.471</v>
      </c>
      <c r="S14" s="38" t="n">
        <f aca="false">SUM(S12:S13)</f>
        <v>2764.2975</v>
      </c>
      <c r="T14" s="38" t="n">
        <f aca="false">SUM(T12:T13)</f>
        <v>552.8595</v>
      </c>
      <c r="U14" s="38" t="n">
        <f aca="false">SUM(U12:U13)</f>
        <v>26268.628</v>
      </c>
      <c r="V14" s="38" t="n">
        <f aca="false">SUM(V12:V13)</f>
        <v>29017.322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Анна</cp:lastModifiedBy>
  <cp:lastPrinted>2025-02-28T11:02:45Z</cp:lastPrinted>
  <dcterms:modified xsi:type="dcterms:W3CDTF">2025-02-28T11:27:54Z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