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червень" sheetId="1" state="visible" r:id="rId3"/>
  </sheets>
  <definedNames>
    <definedName function="false" hidden="false" localSheetId="0" name="_xlnm.Print_Area" vbProcedure="false">червень!$A$1:$V$15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<sst xmlns="http://schemas.openxmlformats.org/spreadsheetml/2006/main" count="51" uniqueCount="36">
  <si>
    <t xml:space="preserve">           Департамент з питань цивільного захисту,ОР та ВзПО ОДА</t>
  </si>
  <si>
    <t xml:space="preserve">ВИТЯГ З РОЗРАХУНКОВО-ПЛАТІЖНОЇ ВІДОМОСТІ</t>
  </si>
  <si>
    <t xml:space="preserve">       за червень 2025 рік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</si>
  <si>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</si>
  <si>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</si>
  <si>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</si>
  <si>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</si>
  <si>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</si>
  <si>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</si>
  <si>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</si>
  <si>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 </t>
  </si>
  <si>
    <t xml:space="preserve">таєм -ність</t>
  </si>
  <si>
    <t xml:space="preserve">Премія </t>
  </si>
  <si>
    <t xml:space="preserve">ГД</t>
  </si>
  <si>
    <t xml:space="preserve">відпускні  компенс за невик. відп</t>
  </si>
  <si>
    <t xml:space="preserve">перерах. за попер місяць</t>
  </si>
  <si>
    <t xml:space="preserve">лікарн</t>
  </si>
  <si>
    <t xml:space="preserve">Індексація</t>
  </si>
  <si>
    <t xml:space="preserve">РАЗОМ нараховано</t>
  </si>
  <si>
    <t xml:space="preserve">аванс</t>
  </si>
  <si>
    <t xml:space="preserve">ПДФО</t>
  </si>
  <si>
    <t xml:space="preserve">Військовий збір</t>
  </si>
  <si>
    <t xml:space="preserve">Проф.  Внески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</si>
  <si>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</si>
  <si>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</si>
  <si>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</si>
  <si>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</si>
  <si>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сума</t>
  </si>
  <si>
    <t xml:space="preserve">червень</t>
  </si>
  <si>
    <t xml:space="preserve">Шкрібляк Дмитро Іванович</t>
  </si>
  <si>
    <t xml:space="preserve">директор департаменту</t>
  </si>
  <si>
    <t xml:space="preserve">Семків               Віталій Петрович</t>
  </si>
  <si>
    <t xml:space="preserve">заступ.директора департ - начальник управління ЦЗ</t>
  </si>
  <si>
    <t xml:space="preserve">Рибчук   Віктор Вікторович</t>
  </si>
  <si>
    <t xml:space="preserve">заступ.директора департ - начальник управління ОР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</si>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</sst>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5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3.2" customHeight="true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5"/>
    <col collapsed="false" customWidth="true" hidden="false" outlineLevel="0" max="4" min="4" style="0" width="12.88"/>
    <col collapsed="false" customWidth="true" hidden="false" outlineLevel="0" max="5" min="5" style="0" width="5.66"/>
    <col collapsed="false" customWidth="true" hidden="false" outlineLevel="0" max="7" min="7" style="0" width="7.55"/>
    <col collapsed="false" customWidth="true" hidden="false" outlineLevel="0" max="11" min="8" style="0" width="8.99"/>
    <col collapsed="false" customWidth="true" hidden="false" outlineLevel="0" max="12" min="12" style="0" width="9.77"/>
    <col collapsed="false" customWidth="true" hidden="false" outlineLevel="0" max="13" min="13" style="0" width="9.99"/>
    <col collapsed="false" customWidth="true" hidden="false" outlineLevel="0" max="14" min="14" style="0" width="8.99"/>
    <col collapsed="false" customWidth="true" hidden="false" outlineLevel="0" max="15" min="15" style="0" width="2.43"/>
    <col collapsed="false" customWidth="true" hidden="false" outlineLevel="0" max="17" min="16" style="0" width="9.55"/>
    <col collapsed="false" customWidth="true" hidden="false" outlineLevel="0" max="20" min="18" style="0" width="8.99"/>
    <col collapsed="false" customWidth="true" hidden="false" outlineLevel="0" max="22" min="21" style="0" width="9.55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45727968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2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93.6" hidden="false" customHeight="tru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14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36" hidden="false" customHeight="tru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28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21</v>
      </c>
      <c r="F12" s="32" t="n">
        <v>38763</v>
      </c>
      <c r="G12" s="32" t="n">
        <v>500</v>
      </c>
      <c r="H12" s="32" t="n">
        <f aca="false">F12*0.06</f>
        <v>2325.78</v>
      </c>
      <c r="I12" s="32" t="n">
        <f aca="false">F12*0.15</f>
        <v>5814.45</v>
      </c>
      <c r="J12" s="32" t="n">
        <f aca="false">F12*0.3</f>
        <v>11628.9</v>
      </c>
      <c r="K12" s="32"/>
      <c r="L12" s="32"/>
      <c r="M12" s="32" t="n">
        <v>9579.67</v>
      </c>
      <c r="N12" s="32"/>
      <c r="O12" s="32"/>
      <c r="P12" s="32" t="n">
        <f aca="false">SUM(F12:O12)</f>
        <v>68611.8</v>
      </c>
      <c r="Q12" s="33" t="n">
        <v>20000</v>
      </c>
      <c r="R12" s="32" t="n">
        <f aca="false">P12*0.18</f>
        <v>12350.124</v>
      </c>
      <c r="S12" s="32" t="n">
        <f aca="false">P12*0.05</f>
        <v>3430.59</v>
      </c>
      <c r="T12" s="32" t="n">
        <v>0</v>
      </c>
      <c r="U12" s="32" t="n">
        <f aca="false">Q12+R12+S12+T12</f>
        <v>35780.714</v>
      </c>
      <c r="V12" s="32" t="n">
        <f aca="false">P12-U12</f>
        <v>32831.086</v>
      </c>
    </row>
    <row r="13" customFormat="false" ht="70.2" hidden="false" customHeight="true" outlineLevel="0" collapsed="false">
      <c r="A13" s="28" t="n">
        <v>2</v>
      </c>
      <c r="B13" s="29" t="n">
        <v>4</v>
      </c>
      <c r="C13" s="30" t="s">
        <v>31</v>
      </c>
      <c r="D13" s="30" t="s">
        <v>32</v>
      </c>
      <c r="E13" s="31" t="n">
        <v>21</v>
      </c>
      <c r="F13" s="32" t="n">
        <v>27881.86</v>
      </c>
      <c r="G13" s="32" t="n">
        <v>600</v>
      </c>
      <c r="H13" s="32" t="n">
        <f aca="false">F13*0.3</f>
        <v>8364.558</v>
      </c>
      <c r="I13" s="32" t="n">
        <v>710.21</v>
      </c>
      <c r="J13" s="32" t="n">
        <v>4629.43</v>
      </c>
      <c r="K13" s="32"/>
      <c r="L13" s="32" t="n">
        <v>67536.58</v>
      </c>
      <c r="M13" s="32"/>
      <c r="N13" s="32"/>
      <c r="O13" s="32"/>
      <c r="P13" s="32" t="n">
        <f aca="false">SUM(F13:O13)</f>
        <v>109722.638</v>
      </c>
      <c r="Q13" s="32" t="n">
        <v>66610.58</v>
      </c>
      <c r="R13" s="32" t="n">
        <f aca="false">P13*0.18</f>
        <v>19750.07484</v>
      </c>
      <c r="S13" s="32" t="n">
        <f aca="false">P13*0.05</f>
        <v>5486.1319</v>
      </c>
      <c r="T13" s="32" t="n">
        <f aca="false">(P13-N13)*0.01</f>
        <v>1097.22638</v>
      </c>
      <c r="U13" s="32" t="n">
        <f aca="false">Q13+R13+S13+T13</f>
        <v>92944.01312</v>
      </c>
      <c r="V13" s="32" t="n">
        <f aca="false">P13-U13</f>
        <v>16778.62488</v>
      </c>
    </row>
    <row r="14" customFormat="false" ht="73.2" hidden="false" customHeight="true" outlineLevel="0" collapsed="false">
      <c r="A14" s="28" t="n">
        <v>3</v>
      </c>
      <c r="B14" s="29" t="n">
        <v>12</v>
      </c>
      <c r="C14" s="30" t="s">
        <v>33</v>
      </c>
      <c r="D14" s="30" t="s">
        <v>34</v>
      </c>
      <c r="E14" s="31" t="n">
        <v>2</v>
      </c>
      <c r="F14" s="32" t="n">
        <v>2571.91</v>
      </c>
      <c r="G14" s="32" t="n">
        <v>0</v>
      </c>
      <c r="H14" s="32" t="n">
        <f aca="false">F14*0.3</f>
        <v>771.573</v>
      </c>
      <c r="I14" s="32" t="n">
        <v>0</v>
      </c>
      <c r="J14" s="32" t="n">
        <f aca="false">F14*0</f>
        <v>0</v>
      </c>
      <c r="K14" s="32"/>
      <c r="L14" s="32"/>
      <c r="M14" s="32"/>
      <c r="N14" s="32"/>
      <c r="O14" s="32"/>
      <c r="P14" s="32" t="n">
        <f aca="false">SUM(F14:O14)</f>
        <v>3343.483</v>
      </c>
      <c r="Q14" s="32" t="n">
        <v>0</v>
      </c>
      <c r="R14" s="32" t="n">
        <f aca="false">P14*0.18</f>
        <v>601.82694</v>
      </c>
      <c r="S14" s="32" t="n">
        <f aca="false">P14*0.05</f>
        <v>167.17415</v>
      </c>
      <c r="T14" s="32" t="n">
        <v>0</v>
      </c>
      <c r="U14" s="32" t="n">
        <f aca="false">Q14+R14+S14+T14</f>
        <v>769.00109</v>
      </c>
      <c r="V14" s="32" t="n">
        <f aca="false">P14-U14</f>
        <v>2574.48191</v>
      </c>
    </row>
    <row r="15" customFormat="false" ht="13.8" hidden="false" customHeight="true" outlineLevel="0" collapsed="false">
      <c r="A15" s="34"/>
      <c r="B15" s="35"/>
      <c r="C15" s="36" t="s">
        <v>35</v>
      </c>
      <c r="D15" s="36"/>
      <c r="E15" s="37"/>
      <c r="F15" s="38" t="n">
        <f aca="false">SUM(F12:F14)</f>
        <v>69216.77</v>
      </c>
      <c r="G15" s="38" t="n">
        <f aca="false">SUM(G12:G14)</f>
        <v>1100</v>
      </c>
      <c r="H15" s="38" t="n">
        <f aca="false">SUM(H12:H14)</f>
        <v>11461.911</v>
      </c>
      <c r="I15" s="38" t="n">
        <f aca="false">SUM(I12:I14)</f>
        <v>6524.66</v>
      </c>
      <c r="J15" s="38" t="n">
        <f aca="false">SUM(J12:J14)</f>
        <v>16258.33</v>
      </c>
      <c r="K15" s="38" t="n">
        <f aca="false">SUM(K12:K14)</f>
        <v>0</v>
      </c>
      <c r="L15" s="38" t="n">
        <f aca="false">SUM(L12:L14)</f>
        <v>67536.58</v>
      </c>
      <c r="M15" s="38" t="n">
        <f aca="false">SUM(M12:M14)</f>
        <v>9579.67</v>
      </c>
      <c r="N15" s="38" t="n">
        <f aca="false">SUM(N12:N14)</f>
        <v>0</v>
      </c>
      <c r="O15" s="38" t="n">
        <f aca="false">SUM(O12:O14)</f>
        <v>0</v>
      </c>
      <c r="P15" s="38" t="n">
        <f aca="false">SUM(P12:P14)</f>
        <v>181677.921</v>
      </c>
      <c r="Q15" s="38" t="n">
        <f aca="false">SUM(Q12:Q14)</f>
        <v>86610.58</v>
      </c>
      <c r="R15" s="38" t="n">
        <f aca="false">SUM(R12:R14)</f>
        <v>32702.02578</v>
      </c>
      <c r="S15" s="38" t="n">
        <f aca="false">SUM(S12:S14)</f>
        <v>9083.89605</v>
      </c>
      <c r="T15" s="38" t="n">
        <f aca="false">SUM(T12:T14)</f>
        <v>1097.22638</v>
      </c>
      <c r="U15" s="38" t="n">
        <f aca="false">SUM(U12:U14)</f>
        <v>129493.72821</v>
      </c>
      <c r="V15" s="38" t="n">
        <f aca="false">SUM(V12:V14)</f>
        <v>52184.19279</v>
      </c>
    </row>
  </sheetData>
  <mergeCells count="2">
    <mergeCell ref="A3:C3"/>
    <mergeCell ref="C15:D15"/>
  </mergeCells>
  <printOptions headings="false" gridLines="false" gridLinesSet="true" horizontalCentered="false" verticalCentered="false"/>
  <pageMargins left="0.315277777777778" right="0.315277777777778" top="0.747916666666667" bottom="0.747916666666667" header="0.511811023622047" footer="0.511811023622047"/>
  <pageSetup paperSize="9" scale="7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LibreOffice/25.2.4.3$Linux_X86_64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Анна</cp:lastModifiedBy>
  <cp:lastPrinted>2025-06-03T14:09:55Z</cp:lastPrinted>
  <dcterms:modified xsi:type="dcterms:W3CDTF">2025-07-01T09:09:50Z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