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Доходи_9_міс" sheetId="1" r:id="rId4"/>
    <sheet name="видатки  9 міс" sheetId="2" r:id="rId5"/>
  </sheets>
  <definedNames>
    <definedName name="_xlnm.Print_Titles" localSheetId="0">'Доходи_9_міс'!$8:$9</definedName>
    <definedName name="_xlnm.Print_Area" localSheetId="0">'Доходи_9_міс'!$A$1:$E$72</definedName>
    <definedName name="_xlnm.Print_Titles" localSheetId="1">'видатки  9 міс'!$1:$1</definedName>
    <definedName name="_xlnm.Print_Area" localSheetId="1">'видатки  9 міс'!$A$1:$E$76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<sst xmlns="http://schemas.openxmlformats.org/spreadsheetml/2006/main" uniqueCount="151">
  <si>
    <t xml:space="preserve">    Додаток 1</t>
  </si>
  <si>
    <t xml:space="preserve">              до рішення обласної ради</t>
  </si>
  <si>
    <t xml:space="preserve">від                      № </t>
  </si>
  <si>
    <t>ЗВІТ</t>
  </si>
  <si>
    <t xml:space="preserve">про виконання обласного бюджету за січень-вересень 2024 року </t>
  </si>
  <si>
    <t>тис. грн</t>
  </si>
  <si>
    <t>Код</t>
  </si>
  <si>
    <t>Найменування доходів</t>
  </si>
  <si>
    <t>Затверджено на 2024 рік з урахуванням змін</t>
  </si>
  <si>
    <t>Виконано</t>
  </si>
  <si>
    <t>Відсоток виконання</t>
  </si>
  <si>
    <t>Загальний фонд</t>
  </si>
  <si>
    <t>Податок та збір на доходи фізичних осіб</t>
  </si>
  <si>
    <t xml:space="preserve">Податок на прибуток підприємств  </t>
  </si>
  <si>
    <t>Податок на прибуток підприємств та фінансових установ комунальної власності </t>
  </si>
  <si>
    <t xml:space="preserve">Рентна плата за спеціальне використання води  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</si>
  <si>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</si>
  <si>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нафти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</si>
  <si>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</si>
  <si>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</si>
  <si>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</si>
  <si>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</si>
  <si>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 xml:space="preserve">Суми, стягнені з винних осіб, за шкоду, заподіяну державі, підприємству, установі, організації  </t>
  </si>
  <si>
    <t>Плата за ліцензії на виробництво спирту етилового, коньячного і плодового та зернового дистиляту, дистиляту виноградного спиртового, біоетанолу, алкогольних напоїв, тютюнових виробів та рідин, що використовуються в електронних сигаретах</t>
  </si>
  <si>
    <t>Плата за державну реєстрацію (крім адміністративного збору за проведення державної реєстрації юридичних осіб, фізичних осіб - підприємців та громадських формувань)</t>
  </si>
  <si>
    <t>Плата за ліцензії на право оптової торгівлі алкогольними напоями, тютюновими виробами та рідинами, що використовуються в електронних сигаретах</t>
  </si>
  <si>
    <t>Плата за ліцензії на право роздрібної торгівлі алкогольними напоями, тютюновими виробами та рідинами, що використовуються в електронних сигаретах</t>
  </si>
  <si>
    <t>Плата за ліцензії та сертифікати, що сплачується ліцензіатами за місцем здійснення діяльності </t>
  </si>
  <si>
    <t>Плата за ліцензії на виробництво пального</t>
  </si>
  <si>
    <t>Плата за ліцензії на право оптової торгівлі пальним</t>
  </si>
  <si>
    <t>Плата за ліцензії на право роздрібної торгівлі пальним</t>
  </si>
  <si>
    <t>Плата за ліцензії на право зберігання пального</t>
  </si>
  <si>
    <t>Надходження від орендної плати за користування майновим комплексом та іншим майном, що перебуває в комунальній власності</t>
  </si>
  <si>
    <t>Орендна плата за водні об'єкти (їх частини), що надаються в користування на умовах оренди</t>
  </si>
  <si>
    <t>Інші надходження </t>
  </si>
  <si>
    <t>Разом доходів загального фонду (без трансфертів)</t>
  </si>
  <si>
    <t>Офіційні трансферти загального фонду</t>
  </si>
  <si>
    <t xml:space="preserve">Від органів державного управління </t>
  </si>
  <si>
    <t>Дотації з державного бюджету місцевим бюджетам</t>
  </si>
  <si>
    <t>Базова дотація 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</si>
  <si>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здоров`я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</si>
  <si>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</si>
  <si>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Субвенції з державного бюджету місцевим бюджетам</t>
  </si>
  <si>
    <r>
      <t xml:space="preserve"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</t>
    </r>
    <r>
      <rPr>
        <rFont val="Times New Roman"/>
        <b val="false"/>
        <i val="false"/>
        <strike val="false"/>
        <color rgb="FF000000"/>
        <sz val="12"/>
        <u val="single"/>
      </rPr>
      <t xml:space="preserve">пунктів 11 - 14</t>
    </r>
    <r>
      <rPr>
        <rFont val="Times New Roman"/>
        <b val="false"/>
        <i val="false"/>
        <strike val="false"/>
        <color rgb="FF000000"/>
        <sz val="12"/>
        <u val="none"/>
      </rPr>
      <t xml:space="preserve"> частини другої статті 7 або учасниками бойових дій відповідно до </t>
    </r>
    <r>
      <rPr>
        <rFont val="Times New Roman"/>
        <b val="false"/>
        <i val="false"/>
        <strike val="false"/>
        <color rgb="FF000000"/>
        <sz val="12"/>
        <u val="single"/>
      </rPr>
      <t xml:space="preserve">пунктів 19 - 21</t>
    </r>
    <r>
      <rPr>
        <rFont val="Times New Roman"/>
        <b val="false"/>
        <i val="false"/>
        <strike val="false"/>
        <color rgb="FF000000"/>
        <sz val="12"/>
        <u val="none"/>
      </rPr>
      <t xml:space="preserve"> частини першої статті 6 Закону України "Про статус ветеранів війни, гарантії їх соціального захисту", та які потребують поліпшення житлових умов</t>
    </r>
  </si>
  <si>
    <t>Субвенція з державного бюджету місцевим бюджетам на придбання шкільних автобусів</t>
  </si>
  <si>
    <t>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</si>
  <si>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>41033000</t>
  </si>
  <si>
    <t>Субвенція з державного бюджету місцевим бюджетам на здійснення підтримки окремих закладів та заходів у системі охорони здоров`я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</si>
  <si>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</si>
  <si>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41033900</t>
  </si>
  <si>
    <t>Освітня субвенція з державного бюджету місцевим бюджетам 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</si>
  <si>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</si>
  <si>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надання державної підтримки особам з особливими освітніми потребами</t>
  </si>
  <si>
    <r>
      <t xml:space="preserve">Субвенція з державного бюджету місцевим бюджетам на виплату грошової компенсації за належні для отримання жилі приміщення для сімей осіб, визначених </t>
    </r>
    <r>
      <rPr>
        <rFont val="Times New Roman"/>
        <b val="false"/>
        <i val="false"/>
        <strike val="false"/>
        <color rgb="FF000000"/>
        <sz val="12"/>
        <u val="single"/>
      </rPr>
      <t xml:space="preserve">пунктами 2 - 5</t>
    </r>
    <r>
      <rPr>
        <rFont val="Times New Roman"/>
        <b val="false"/>
        <i val="false"/>
        <strike val="false"/>
        <color rgb="FF000000"/>
        <sz val="12"/>
        <u val="none"/>
      </rPr>
      <t xml:space="preserve"> 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</t>
    </r>
    <r>
      <rPr>
        <rFont val="Times New Roman"/>
        <b val="false"/>
        <i val="false"/>
        <strike val="false"/>
        <color rgb="FF000000"/>
        <sz val="12"/>
        <u val="single"/>
      </rPr>
      <t xml:space="preserve">пунктами 11 - 14</t>
    </r>
    <r>
      <rPr>
        <rFont val="Times New Roman"/>
        <b val="false"/>
        <i val="false"/>
        <strike val="false"/>
        <color rgb="FF000000"/>
        <sz val="12"/>
        <u val="none"/>
      </rPr>
      <t xml:space="preserve">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</si>
  <si>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r>
      <t xml:space="preserve"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 </t>
    </r>
    <r>
      <rPr>
        <rFont val="Times New Roman"/>
        <b val="false"/>
        <i val="false"/>
        <strike val="false"/>
        <color rgb="FF000000"/>
        <sz val="12"/>
        <u val="single"/>
      </rPr>
      <t xml:space="preserve">абзаці першому</t>
    </r>
    <r>
      <rPr>
        <rFont val="Times New Roman"/>
        <b val="false"/>
        <i val="false"/>
        <strike val="false"/>
        <color rgb="FF000000"/>
        <sz val="12"/>
        <u val="none"/>
      </rPr>
      <t xml:space="preserve">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</t>
    </r>
    <r>
      <rPr>
        <rFont val="Times New Roman"/>
        <b val="false"/>
        <i val="false"/>
        <strike val="false"/>
        <color rgb="FF000000"/>
        <sz val="12"/>
        <u val="single"/>
      </rPr>
      <t xml:space="preserve">пунктом 7</t>
    </r>
    <r>
      <rPr>
        <rFont val="Times New Roman"/>
        <b val="false"/>
        <i val="false"/>
        <strike val="false"/>
        <color rgb="FF000000"/>
        <sz val="12"/>
        <u val="none"/>
      </rPr>
      <t xml:space="preserve">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</si>
  <si>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</si>
  <si>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Субвенції з місцевих бюджетів іншим місцевим бюджетам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</si>
  <si>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</si>
  <si>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Інші субвенції з місцевого бюджету</t>
  </si>
  <si>
    <t>ВСЬОГО ДОХОДІВ загального фонду</t>
  </si>
  <si>
    <t>Спеціальний фонд</t>
  </si>
  <si>
    <t>Податок з власників наземних, водних транспортних засобів та інших самохідних машин і механізмів</t>
  </si>
  <si>
    <t>Екологічний податок</t>
  </si>
  <si>
    <t>Надходження коштів від відшкодування втрат сільськогосподарського і лісогосподарського виробництва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</si>
  <si>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</si>
  <si>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Відсотки за користування довгостроковим кредитом, що надається з місцевих бюджетів молодим сім`ям та одиноким молодим громадянам на будівництво (реконструкцію) та придбання житла </t>
  </si>
  <si>
    <t>Концесійні платежі щодо об'єктів комунальної власності</t>
  </si>
  <si>
    <t>Власні надходження бюджетних установ  </t>
  </si>
  <si>
    <t>Кошти від відчуження майна, що належить Автономній Республіці Крим та майна, що перебуває в комунальній власності  </t>
  </si>
  <si>
    <t>Разом доходів спеціального фонду (без трансфертів)</t>
  </si>
  <si>
    <t>Офіційні трансферти спеціального фонду</t>
  </si>
  <si>
    <t xml:space="preserve">Від органів державного управління  </t>
  </si>
  <si>
    <t>ВСЬОГО ДОХОДІВ спеціального фонду</t>
  </si>
  <si>
    <t>Разом доходів загального та спеціального фондів</t>
  </si>
  <si>
    <t xml:space="preserve">Код </t>
  </si>
  <si>
    <t>Найменування видатків</t>
  </si>
  <si>
    <t xml:space="preserve">Затверджено на 2024 рік з урахуванням змін </t>
  </si>
  <si>
    <t>Видатки загального фонду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</si>
  <si>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</si>
  <si>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</si>
  <si>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</si>
  <si>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</si>
  <si>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</si>
  <si>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</si>
  <si>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</si>
  <si>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</si>
  <si>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</si>
  <si>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</si>
  <si>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</si>
  <si>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</si>
  <si>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</si>
  <si>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7100</t>
  </si>
  <si>
    <t>Сільське, лісове, рибне господарство та мисливство</t>
  </si>
  <si>
    <t>7300</t>
  </si>
  <si>
    <t>Будівництво та регіональний розвиток</t>
  </si>
  <si>
    <t>7400</t>
  </si>
  <si>
    <t>Транспорт та транспортна інфраструктура, дорожнє господарство</t>
  </si>
  <si>
    <t>Зв'язок, телекомунікації та інформатика</t>
  </si>
  <si>
    <t>7600</t>
  </si>
  <si>
    <t>Інші програми та заходи, пов`язані з економічною діяльністю</t>
  </si>
  <si>
    <t>8100</t>
  </si>
  <si>
    <t>Захист населення і територій від надзвичайних ситуацій техногенного та природного характеру</t>
  </si>
  <si>
    <t>8400</t>
  </si>
  <si>
    <t>Засоби масової інформації</t>
  </si>
  <si>
    <t>8700</t>
  </si>
  <si>
    <t>Резервний фонд</t>
  </si>
  <si>
    <t>9000</t>
  </si>
  <si>
    <t>Міжбюджетні трансферти</t>
  </si>
  <si>
    <t>9130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</si>
  <si>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</si>
  <si>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9150</t>
  </si>
  <si>
    <t>Інші дотації з місцевого бюджету</t>
  </si>
  <si>
    <t>Субвенції з місцевих бюджетів іншим місцевим бюджетам на виплату грошової компенсації за належні для отримання жилі приміщення для окремих категорій населення за рахунок відповідних субвенцій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</si>
  <si>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 та інших форм виховання,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</si>
  <si>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</si>
  <si>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</si>
  <si>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</si>
  <si>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</si>
  <si>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виконання окремих заходів з реалізації соціального проекту `Активні парки-локації здорової України` за рахунок відповідної субвенції з державного бюджету</t>
  </si>
  <si>
    <t>9770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</si>
  <si>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</si>
  <si>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</si>
  <si>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Разом видатків загального фонду</t>
  </si>
  <si>
    <t xml:space="preserve">Кредитування </t>
  </si>
  <si>
    <t>Довгострокові кредити індивідуальним забудовникам житла на селі  та їх повернення</t>
  </si>
  <si>
    <t>Довгострокові кредити громадянам на будівництво (реконструкцію) придбання житла та їх повернення</t>
  </si>
  <si>
    <t>ВСЬОГО ВИДАТКІВ загального фонду з кредитуванням</t>
  </si>
  <si>
    <t>Фінансування</t>
  </si>
  <si>
    <t>Дефіцит (-) /профіцит (+)</t>
  </si>
  <si>
    <t>х</t>
  </si>
  <si>
    <t>Фінансування за активними операціями</t>
  </si>
  <si>
    <t xml:space="preserve">Фінансування за рахунок зміни залишків коштів бюджетів на початок періоду </t>
  </si>
  <si>
    <t>Передача коштів із спеціального до загального фонду бюджету</t>
  </si>
  <si>
    <t>Кошти, що передаються із загального фонду бюджету до бюджету розвитку (спеціального фонду) </t>
  </si>
  <si>
    <t>Видатки спеціального фонду</t>
  </si>
  <si>
    <t>Охорона здоров'я</t>
  </si>
  <si>
    <t xml:space="preserve">Соціальний захист та соціальне забезпечення </t>
  </si>
  <si>
    <t>Культура і мистецтво</t>
  </si>
  <si>
    <t>Фізична культура і спорт</t>
  </si>
  <si>
    <t>Охорона навколишнього природного середовища</t>
  </si>
  <si>
    <t>Субвенція з місцевого бюджету держав-ному бюджету на виконання програм соціально-економічного розвитку регіонів</t>
  </si>
  <si>
    <t>Разом видатків спеціального фонду</t>
  </si>
  <si>
    <t>Пільгові довгострокові кредити молодим сім`ям та одиноким молодим громадянам на будівництво/реконструкцію/придбання житла та їх повернення</t>
  </si>
  <si>
    <t>повернення кредиту</t>
  </si>
  <si>
    <t>надання кредиту</t>
  </si>
  <si>
    <t>ВСЬОГО ВИДАТКІВ спеціального фонду з кредитуванням</t>
  </si>
  <si>
    <t xml:space="preserve">Фінансування </t>
  </si>
  <si>
    <t>ВСЬОГО ВИДАТКІВ загального і спеціального фондів з кредитуванням</t>
  </si>
  <si>
    <t>Директор департаменту</t>
  </si>
  <si>
    <t>фінансів облдержадміністрації</t>
  </si>
  <si>
    <t>Наталія КУЧМА</t>
  </si>
</sst>
</file>

<file path=xl/styles.xml><?xml version="1.0" encoding="utf-8"?>
<styleSheet xmlns="http://schemas.openxmlformats.org/spreadsheetml/2006/main" xml:space="preserve">
  <numFmts count="3">
    <numFmt numFmtId="164" formatCode="General_)"/>
    <numFmt numFmtId="165" formatCode="#,##0.0"/>
    <numFmt numFmtId="166" formatCode="#,##0.000"/>
  </numFmts>
  <fonts count="21">
    <font>
      <b val="0"/>
      <i val="0"/>
      <strike val="0"/>
      <u val="none"/>
      <sz val="12"/>
      <color rgb="FF000000"/>
      <name val="Courier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1.5"/>
      <color rgb="FF000000"/>
      <name val="Times New Roman Cyr"/>
    </font>
    <font>
      <b val="0"/>
      <i val="0"/>
      <strike val="0"/>
      <u val="none"/>
      <sz val="16"/>
      <color rgb="FF00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2"/>
      <color rgb="FF000000"/>
      <name val="Arial Cyr"/>
    </font>
    <font>
      <b val="0"/>
      <i val="0"/>
      <strike val="0"/>
      <u val="none"/>
      <sz val="14"/>
      <color rgb="FF000000"/>
      <name val="Times New Roman"/>
    </font>
    <font>
      <b val="1"/>
      <i val="1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Times New Roman"/>
    </font>
    <font>
      <b val="1"/>
      <i val="0"/>
      <strike val="0"/>
      <u val="none"/>
      <sz val="12"/>
      <color rgb="FFFF0000"/>
      <name val="Times New Roman"/>
    </font>
    <font>
      <b val="0"/>
      <i val="0"/>
      <strike val="0"/>
      <u val="none"/>
      <sz val="12"/>
      <color rgb="FFFF0000"/>
      <name val="Times New Roman"/>
    </font>
    <font>
      <b val="1"/>
      <i val="1"/>
      <strike val="0"/>
      <u val="none"/>
      <sz val="12"/>
      <color rgb="FFFF0000"/>
      <name val="Times New Roman"/>
    </font>
    <font>
      <b val="1"/>
      <i val="0"/>
      <strike val="0"/>
      <u val="none"/>
      <sz val="14"/>
      <color rgb="FFFF0000"/>
      <name val="Times New Roman"/>
    </font>
    <font>
      <b val="0"/>
      <i val="1"/>
      <strike val="0"/>
      <u val="none"/>
      <sz val="12"/>
      <color rgb="FFFF0000"/>
      <name val="Times New Roman"/>
    </font>
    <font>
      <b val="1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20"/>
      <color rgb="FF000000"/>
      <name val="Times New Roman"/>
    </font>
    <font>
      <b val="0"/>
      <i val="0"/>
      <strike val="0"/>
      <u val="none"/>
      <sz val="20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20"/>
      <color rgb="FFFF0000"/>
      <name val="Times New Roman"/>
    </font>
    <font>
      <b val="0"/>
      <i val="0"/>
      <strike val="0"/>
      <u val="none"/>
      <sz val="14"/>
      <color rgb="FFFF0000"/>
      <name val="Times New Roman"/>
    </font>
    <font>
      <b val="1"/>
      <i val="0"/>
      <strike val="0"/>
      <u val="none"/>
      <sz val="20"/>
      <color rgb="FFFF0000"/>
      <name val="Times New Roman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8080"/>
        <bgColor rgb="FF00000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52">
    <xf xfId="0" fontId="0" numFmtId="164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164" fillId="2" borderId="0" applyFont="1" applyNumberFormat="0" applyFill="1" applyBorder="0" applyAlignment="1" applyProtection="true">
      <alignment horizontal="center" vertical="center" textRotation="0" wrapText="false" shrinkToFit="false"/>
      <protection hidden="false"/>
    </xf>
    <xf xfId="0" fontId="2" numFmtId="0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1" numFmtId="164" fillId="2" borderId="0" applyFont="1" applyNumberFormat="0" applyFill="1" applyBorder="0" applyAlignment="1" applyProtection="true">
      <alignment horizontal="center" vertical="center" textRotation="0" wrapText="true" shrinkToFit="false"/>
      <protection hidden="false"/>
    </xf>
    <xf xfId="0" fontId="2" numFmtId="0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1" numFmtId="164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3" numFmtId="164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4" numFmtId="164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164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5" numFmtId="0" fillId="0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164" fillId="0" borderId="0" applyFont="1" applyNumberFormat="0" applyFill="0" applyBorder="0" applyAlignment="1" applyProtection="true">
      <alignment horizontal="general" vertical="center" textRotation="0" wrapText="true" shrinkToFit="false"/>
      <protection hidden="false"/>
    </xf>
    <xf xfId="0" fontId="6" numFmtId="164" fillId="2" borderId="0" applyFont="1" applyNumberFormat="0" applyFill="1" applyBorder="0" applyAlignment="1" applyProtection="true">
      <alignment horizontal="center" vertical="center" textRotation="0" wrapText="true" shrinkToFit="false"/>
      <protection hidden="false"/>
    </xf>
    <xf xfId="0" fontId="6" numFmtId="164" fillId="2" borderId="2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1" numFmtId="0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7" numFmtId="0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8" numFmtId="164" fillId="2" borderId="3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8" numFmtId="164" fillId="2" borderId="4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8" numFmtId="164" fillId="2" borderId="4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8" numFmtId="164" fillId="2" borderId="0" applyFont="1" applyNumberFormat="0" applyFill="1" applyBorder="0" applyAlignment="1" applyProtection="true">
      <alignment horizontal="general" vertical="center" textRotation="0" wrapText="true" shrinkToFit="false"/>
      <protection hidden="false"/>
    </xf>
    <xf xfId="0" fontId="8" numFmtId="164" fillId="2" borderId="3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5" numFmtId="0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8" numFmtId="164" fillId="2" borderId="2" applyFont="1" applyNumberFormat="0" applyFill="1" applyBorder="1" applyAlignment="1" applyProtection="true">
      <alignment horizontal="right" vertical="center" textRotation="0" wrapText="false" shrinkToFit="false"/>
      <protection hidden="false"/>
    </xf>
    <xf xfId="0" fontId="8" numFmtId="164" fillId="2" borderId="2" applyFont="1" applyNumberFormat="0" applyFill="1" applyBorder="1" applyAlignment="1" applyProtection="true">
      <alignment horizontal="general" vertical="center" textRotation="0" wrapText="true" shrinkToFit="false"/>
      <protection hidden="false"/>
    </xf>
    <xf xfId="0" fontId="8" numFmtId="164" fillId="2" borderId="2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6" numFmtId="164" fillId="2" borderId="0" applyFont="1" applyNumberFormat="0" applyFill="1" applyBorder="0" applyAlignment="1" applyProtection="true">
      <alignment horizontal="general" vertical="center" textRotation="0" wrapText="true" shrinkToFit="false"/>
      <protection hidden="false"/>
    </xf>
    <xf xfId="0" fontId="6" numFmtId="164" fillId="2" borderId="0" applyFont="1" applyNumberFormat="0" applyFill="1" applyBorder="0" applyAlignment="1" applyProtection="true">
      <alignment horizontal="center" vertical="center" textRotation="0" wrapText="false" shrinkToFit="false"/>
      <protection hidden="false"/>
    </xf>
    <xf xfId="0" fontId="9" numFmtId="164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0" numFmtId="164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9" numFmtId="164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164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2" numFmtId="164" fillId="3" borderId="0" applyFont="1" applyNumberFormat="0" applyFill="1" applyBorder="0" applyAlignment="1" applyProtection="true">
      <alignment horizontal="general" vertical="center" textRotation="0" wrapText="false" shrinkToFit="false"/>
      <protection hidden="false"/>
    </xf>
    <xf xfId="0" fontId="12" numFmtId="164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3" numFmtId="164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9" numFmtId="164" fillId="3" borderId="0" applyFont="1" applyNumberFormat="0" applyFill="1" applyBorder="0" applyAlignment="1" applyProtection="true">
      <alignment horizontal="general" vertical="center" textRotation="0" wrapText="false" shrinkToFit="false"/>
      <protection hidden="false"/>
    </xf>
    <xf xfId="0" fontId="10" numFmtId="164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164" fillId="2" borderId="0" applyFont="1" applyNumberFormat="0" applyFill="1" applyBorder="0" applyAlignment="1" applyProtection="true">
      <alignment horizontal="general" vertical="center" textRotation="0" wrapText="false" shrinkToFit="false"/>
      <protection hidden="false"/>
    </xf>
    <xf xfId="0" fontId="8" numFmtId="164" fillId="2" borderId="1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8" numFmtId="164" fillId="2" borderId="1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8" numFmtId="165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8" numFmtId="164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8" numFmtId="164" fillId="2" borderId="1" applyFont="1" applyNumberFormat="0" applyFill="1" applyBorder="1" applyAlignment="1" applyProtection="true">
      <alignment horizontal="general" vertical="center" textRotation="0" wrapText="true" shrinkToFit="false"/>
      <protection hidden="false"/>
    </xf>
    <xf xfId="0" fontId="8" numFmtId="0" fillId="2" borderId="1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8" numFmtId="0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8" numFmtId="0" fillId="2" borderId="1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8" numFmtId="164" fillId="2" borderId="1" applyFont="1" applyNumberFormat="0" applyFill="1" applyBorder="1" applyAlignment="1" applyProtection="true">
      <alignment horizontal="general" vertical="center" textRotation="0" wrapText="false" shrinkToFit="false"/>
      <protection hidden="false"/>
    </xf>
    <xf xfId="0" fontId="1" numFmtId="164" fillId="2" borderId="1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1" numFmtId="164" fillId="2" borderId="1" applyFont="1" applyNumberFormat="0" applyFill="1" applyBorder="1" applyAlignment="1" applyProtection="true">
      <alignment horizontal="general" vertical="center" textRotation="0" wrapText="true" shrinkToFit="false"/>
      <protection hidden="false"/>
    </xf>
    <xf xfId="0" fontId="1" numFmtId="165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1" numFmtId="0" fillId="2" borderId="1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8" numFmtId="0" fillId="2" borderId="1" applyFont="1" applyNumberFormat="1" applyFill="1" applyBorder="1" applyAlignment="1" applyProtection="true">
      <alignment horizontal="center" vertical="center" textRotation="0" wrapText="false" shrinkToFit="false"/>
      <protection hidden="false"/>
    </xf>
    <xf xfId="0" fontId="8" numFmtId="0" fillId="2" borderId="1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8" numFmtId="0" fillId="2" borderId="1" applyFont="1" applyNumberFormat="1" applyFill="1" applyBorder="1" applyAlignment="1" applyProtection="true">
      <alignment horizontal="center" vertical="center" textRotation="0" wrapText="false" shrinkToFit="false"/>
      <protection hidden="false"/>
    </xf>
    <xf xfId="0" fontId="1" numFmtId="164" fillId="2" borderId="5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1" numFmtId="0" fillId="2" borderId="5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8" numFmtId="164" fillId="2" borderId="1" applyFont="1" applyNumberFormat="0" applyFill="1" applyBorder="1" applyAlignment="1" applyProtection="true">
      <alignment horizontal="center" vertical="top" textRotation="0" wrapText="true" shrinkToFit="false"/>
      <protection hidden="false"/>
    </xf>
    <xf xfId="0" fontId="8" numFmtId="164" fillId="2" borderId="1" applyFont="1" applyNumberFormat="0" applyFill="1" applyBorder="1" applyAlignment="1" applyProtection="true">
      <alignment horizontal="left" vertical="top" textRotation="0" wrapText="true" shrinkToFit="false"/>
      <protection hidden="false"/>
    </xf>
    <xf xfId="0" fontId="8" numFmtId="165" fillId="2" borderId="6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1" numFmtId="164" fillId="2" borderId="7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1" numFmtId="0" fillId="2" borderId="7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1" numFmtId="164" fillId="2" borderId="1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1" numFmtId="0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4" numFmtId="0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15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8" numFmtId="0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1" numFmtId="0" fillId="0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4" numFmtId="0" fillId="2" borderId="1" applyFont="1" applyNumberFormat="1" applyFill="1" applyBorder="1" applyAlignment="1" applyProtection="true">
      <alignment horizontal="center" vertical="center" textRotation="0" wrapText="false" shrinkToFit="false"/>
      <protection hidden="false"/>
    </xf>
    <xf xfId="0" fontId="8" numFmtId="0" fillId="0" borderId="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6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1" applyFont="1" applyNumberFormat="1" applyFill="1" applyBorder="1" applyAlignment="1" applyProtection="true">
      <alignment horizontal="center" vertical="center" textRotation="0" wrapText="false" shrinkToFit="false"/>
      <protection hidden="false"/>
    </xf>
    <xf xfId="0" fontId="8" numFmtId="4" fillId="2" borderId="1" applyFont="1" applyNumberFormat="1" applyFill="1" applyBorder="1" applyAlignment="1" applyProtection="true">
      <alignment horizontal="general" vertical="center" textRotation="0" wrapText="true" shrinkToFit="false"/>
      <protection hidden="false"/>
    </xf>
    <xf xfId="0" fontId="8" numFmtId="165" fillId="2" borderId="1" applyFont="1" applyNumberFormat="1" applyFill="1" applyBorder="1" applyAlignment="1" applyProtection="true">
      <alignment horizontal="right" vertical="center" textRotation="0" wrapText="false" shrinkToFit="false"/>
      <protection hidden="false"/>
    </xf>
    <xf xfId="0" fontId="8" numFmtId="165" fillId="0" borderId="1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6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6" numFmtId="165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" fillId="2" borderId="1" applyFont="1" applyNumberFormat="1" applyFill="1" applyBorder="1" applyAlignment="1" applyProtection="true">
      <alignment horizontal="general" vertical="center" textRotation="0" wrapText="true" shrinkToFit="false"/>
      <protection hidden="false"/>
    </xf>
    <xf xfId="0" fontId="9" numFmtId="165" fillId="2" borderId="1" applyFont="1" applyNumberFormat="1" applyFill="1" applyBorder="1" applyAlignment="1" applyProtection="true">
      <alignment horizontal="right" vertical="center" textRotation="0" wrapText="false" shrinkToFit="false"/>
      <protection hidden="false"/>
    </xf>
    <xf xfId="0" fontId="10" numFmtId="165" fillId="0" borderId="1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9" numFmtId="165" fillId="2" borderId="0" applyFont="1" applyNumberFormat="1" applyFill="1" applyBorder="0" applyAlignment="1" applyProtection="true">
      <alignment horizontal="right" vertical="center" textRotation="0" wrapText="false" shrinkToFit="false"/>
      <protection hidden="false"/>
    </xf>
    <xf xfId="0" fontId="17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166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8" numFmtId="0" fillId="0" borderId="1" applyFont="1" applyNumberFormat="1" applyFill="0" applyBorder="1" applyAlignment="1" applyProtection="true">
      <alignment horizontal="general" vertical="center" textRotation="0" wrapText="true" shrinkToFit="false"/>
      <protection hidden="false"/>
    </xf>
    <xf xfId="0" fontId="8" numFmtId="165" fillId="0" borderId="1" applyFont="1" applyNumberFormat="1" applyFill="0" applyBorder="1" applyAlignment="1" applyProtection="true">
      <alignment horizontal="general" vertical="center" textRotation="0" wrapText="false" shrinkToFit="false"/>
      <protection hidden="false"/>
    </xf>
    <xf xfId="0" fontId="1" numFmtId="0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8" numFmtId="165" fillId="0" borderId="0" applyFont="1" applyNumberFormat="1" applyFill="0" applyBorder="0" applyAlignment="1" applyProtection="true">
      <alignment horizontal="right" vertical="center" textRotation="0" wrapText="false" shrinkToFit="false"/>
      <protection hidden="false"/>
    </xf>
    <xf xfId="0" fontId="8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1" applyFill="0" applyBorder="1" applyAlignment="1" applyProtection="true">
      <alignment horizontal="general" vertical="center" textRotation="0" wrapText="true" shrinkToFit="false"/>
      <protection hidden="false"/>
    </xf>
    <xf xfId="0" fontId="1" numFmtId="165" fillId="2" borderId="1" applyFont="1" applyNumberFormat="1" applyFill="1" applyBorder="1" applyAlignment="1" applyProtection="true">
      <alignment horizontal="right" vertical="center" textRotation="0" wrapText="false" shrinkToFit="false"/>
      <protection hidden="false"/>
    </xf>
    <xf xfId="0" fontId="1" numFmtId="165" fillId="0" borderId="1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7" numFmtId="165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1" numFmtId="165" fillId="0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8" numFmtId="0" fillId="0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8" numFmtId="165" fillId="0" borderId="1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8" numFmtId="0" fillId="0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8" numFmtId="0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1" numFmtId="0" fillId="0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9" numFmtId="165" fillId="0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5" numFmtId="165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1" fillId="0" borderId="1" applyFont="1" applyNumberFormat="1" applyFill="0" applyBorder="1" applyAlignment="1" applyProtection="true">
      <alignment horizontal="general" vertical="center" textRotation="0" wrapText="false" shrinkToFit="false"/>
      <protection hidden="false"/>
    </xf>
    <xf xfId="0" fontId="1" numFmtId="165" fillId="0" borderId="1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8" numFmtId="1" fillId="0" borderId="1" applyFont="1" applyNumberFormat="1" applyFill="0" applyBorder="1" applyAlignment="1" applyProtection="true">
      <alignment horizontal="general" vertical="center" textRotation="0" wrapText="true" shrinkToFit="false"/>
      <protection hidden="false"/>
    </xf>
    <xf xfId="0" fontId="8" numFmtId="165" fillId="0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8" numFmtId="164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8" numFmtId="1" fillId="0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8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0" numFmtId="165" fillId="0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9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8" numFmtId="0" fillId="0" borderId="1" applyFont="1" applyNumberFormat="1" applyFill="0" applyBorder="1" applyAlignment="1" applyProtection="true">
      <alignment horizontal="general" vertical="center" textRotation="0" wrapText="false" shrinkToFit="true"/>
      <protection hidden="false"/>
    </xf>
    <xf xfId="0" fontId="8" numFmtId="165" fillId="0" borderId="1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8" numFmtId="0" fillId="0" borderId="1" applyFont="1" applyNumberFormat="1" applyFill="0" applyBorder="1" applyAlignment="1" applyProtection="true">
      <alignment horizontal="general" vertical="center" textRotation="0" wrapText="true" shrinkToFit="false"/>
      <protection hidden="false"/>
    </xf>
    <xf xfId="0" fontId="8" numFmtId="165" fillId="2" borderId="1" applyFont="1" applyNumberFormat="1" applyFill="1" applyBorder="1" applyAlignment="1" applyProtection="true">
      <alignment horizontal="right" vertical="center" textRotation="0" wrapText="false" shrinkToFit="false"/>
      <protection hidden="false"/>
    </xf>
    <xf xfId="0" fontId="18" numFmtId="165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8" numFmtId="165" fillId="2" borderId="1" applyFont="1" applyNumberFormat="1" applyFill="1" applyBorder="1" applyAlignment="1" applyProtection="true">
      <alignment horizontal="right" vertical="center" textRotation="0" wrapText="false" shrinkToFit="false"/>
      <protection hidden="false"/>
    </xf>
    <xf xfId="0" fontId="8" numFmtId="0" fillId="0" borderId="1" applyFont="1" applyNumberFormat="1" applyFill="0" applyBorder="1" applyAlignment="1" applyProtection="true">
      <alignment horizontal="general" vertical="center" textRotation="0" wrapText="true" shrinkToFit="false"/>
      <protection hidden="false"/>
    </xf>
    <xf xfId="0" fontId="1" numFmtId="0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1" numFmtId="165" fillId="0" borderId="1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2" numFmtId="165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2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8" numFmtId="0" fillId="0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5" numFmtId="0" fillId="2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20" numFmtId="4" fillId="2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20" numFmtId="0" fillId="2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15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5" numFmtId="4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1" applyFont="1" applyNumberFormat="1" applyFill="1" applyBorder="1" applyAlignment="1" applyProtection="true">
      <alignment horizontal="center" vertical="center" textRotation="0" wrapText="false" shrinkToFit="false"/>
      <protection hidden="false"/>
    </xf>
    <xf xfId="0" fontId="1" numFmtId="0" fillId="2" borderId="1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1" numFmtId="165" fillId="2" borderId="1" applyFont="1" applyNumberFormat="1" applyFill="1" applyBorder="1" applyAlignment="1" applyProtection="true">
      <alignment horizontal="right" vertical="center" textRotation="0" wrapText="true" shrinkToFit="false"/>
      <protection hidden="false"/>
    </xf>
    <xf xfId="0" fontId="17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7" numFmtId="165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6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8" numFmtId="165" fillId="0" borderId="0" applyFont="1" applyNumberFormat="1" applyFill="0" applyBorder="0" applyAlignment="1" applyProtection="true">
      <alignment horizontal="right" vertical="center" textRotation="0" wrapText="false" shrinkToFit="false"/>
      <protection hidden="false"/>
    </xf>
    <xf xfId="0" fontId="6" numFmtId="165" fillId="0" borderId="0" applyFont="1" applyNumberFormat="1" applyFill="0" applyBorder="0" applyAlignment="1" applyProtection="true">
      <alignment horizontal="right" vertical="center" textRotation="0" wrapText="false" shrinkToFit="false"/>
      <protection hidden="false"/>
    </xf>
    <xf xfId="0" fontId="6" numFmtId="165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7" numFmtId="0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17" numFmtId="0" fillId="0" borderId="0" applyFont="1" applyNumberFormat="1" applyFill="0" applyBorder="0" applyAlignment="1" applyProtection="true">
      <alignment horizontal="general" vertical="center" textRotation="0" wrapText="true" shrinkToFit="false"/>
      <protection hidden="false"/>
    </xf>
    <xf xfId="0" fontId="17" numFmtId="165" fillId="0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7" numFmtId="0" fillId="0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6" numFmtId="0" fillId="0" borderId="0" applyFont="1" applyNumberFormat="1" applyFill="0" applyBorder="0" applyAlignment="1" applyProtection="true">
      <alignment horizontal="general" vertical="bottom" textRotation="0" wrapText="true" shrinkToFit="false"/>
      <protection hidden="false"/>
    </xf>
    <xf xfId="0" fontId="17" numFmtId="0" fillId="0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7" numFmtId="0" fillId="0" borderId="0" applyFont="1" applyNumberFormat="1" applyFill="0" applyBorder="0" applyAlignment="1" applyProtection="true">
      <alignment horizontal="right" vertical="center" textRotation="0" wrapText="false" shrinkToFit="false"/>
      <protection hidden="false"/>
    </xf>
    <xf xfId="0" fontId="16" numFmtId="0" fillId="0" borderId="0" applyFont="1" applyNumberFormat="1" applyFill="0" applyBorder="0" applyAlignment="1" applyProtection="true">
      <alignment horizontal="general" vertical="bottom" textRotation="0" wrapText="true" shrinkToFit="false"/>
      <protection hidden="false"/>
    </xf>
    <xf xfId="0" fontId="16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6" numFmtId="2" fillId="0" borderId="0" applyFont="1" applyNumberFormat="1" applyFill="0" applyBorder="0" applyAlignment="1" applyProtection="true">
      <alignment horizontal="right" vertical="bottom" textRotation="0" wrapText="false" shrinkToFit="false"/>
      <protection hidden="false"/>
    </xf>
    <xf xfId="0" fontId="16" numFmtId="2" fillId="0" borderId="0" applyFont="1" applyNumberFormat="1" applyFill="0" applyBorder="0" applyAlignment="1" applyProtection="true">
      <alignment horizontal="general" vertical="bottom" textRotation="0" wrapText="true" shrinkToFit="false"/>
      <protection hidden="false"/>
    </xf>
    <xf xfId="0" fontId="16" numFmtId="2" fillId="0" borderId="0" applyFont="1" applyNumberFormat="1" applyFill="0" applyBorder="0" applyAlignment="1" applyProtection="true">
      <alignment horizontal="right" vertical="bottom" textRotation="0" wrapText="true" shrinkToFit="false"/>
      <protection hidden="true"/>
    </xf>
    <xf xfId="0" fontId="16" numFmtId="2" fillId="0" borderId="0" applyFont="1" applyNumberFormat="1" applyFill="0" applyBorder="0" applyAlignment="1" applyProtection="true">
      <alignment horizontal="general" vertical="bottom" textRotation="0" wrapText="true" shrinkToFit="false"/>
      <protection hidden="false"/>
    </xf>
    <xf xfId="0" fontId="16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6" numFmtId="0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16" numFmtId="0" fillId="0" borderId="0" applyFont="1" applyNumberFormat="1" applyFill="0" applyBorder="0" applyAlignment="1" applyProtection="true">
      <alignment horizontal="general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72"/>
  <sheetViews>
    <sheetView tabSelected="1" workbookViewId="0" zoomScale="75" zoomScaleNormal="75" showGridLines="true" showRowColHeaders="1">
      <pane xSplit="2" ySplit="9" topLeftCell="C10" activePane="bottomRight" state="frozen"/>
      <selection pane="topRight"/>
      <selection pane="bottomLeft"/>
      <selection pane="bottomRight" activeCell="N11" sqref="N11"/>
    </sheetView>
  </sheetViews>
  <sheetFormatPr customHeight="true" defaultRowHeight="15.75" defaultColWidth="8.88671875" outlineLevelRow="0" outlineLevelCol="0"/>
  <cols>
    <col min="1" max="1" width="9.33203125" customWidth="true" style="20"/>
    <col min="2" max="2" width="38.33203125" customWidth="true" style="19"/>
    <col min="3" max="3" width="10.33203125" customWidth="true" style="16"/>
    <col min="4" max="4" width="10.33203125" customWidth="true" style="17"/>
    <col min="5" max="5" width="9.6640625" customWidth="true" style="18"/>
  </cols>
  <sheetData>
    <row r="1" spans="1:5" customHeight="1" ht="20.25" s="7" customFormat="1">
      <c r="A1" s="26"/>
      <c r="B1" s="25"/>
      <c r="C1" s="2" t="s">
        <v>0</v>
      </c>
      <c r="D1" s="2"/>
      <c r="E1" s="2"/>
    </row>
    <row r="2" spans="1:5" customHeight="1" ht="20.25" s="7" customFormat="1">
      <c r="A2" s="26"/>
      <c r="B2" s="25"/>
      <c r="C2" s="2" t="s">
        <v>1</v>
      </c>
      <c r="D2" s="2"/>
      <c r="E2" s="2"/>
    </row>
    <row r="3" spans="1:5" customHeight="1" ht="20.25" s="7" customFormat="1">
      <c r="A3" s="26"/>
      <c r="B3" s="25"/>
      <c r="C3" s="2" t="s">
        <v>2</v>
      </c>
      <c r="D3" s="2"/>
      <c r="E3" s="2"/>
    </row>
    <row r="4" spans="1:5" customHeight="1" ht="6">
      <c r="A4" s="26"/>
      <c r="B4" s="25"/>
      <c r="C4" s="12"/>
      <c r="D4" s="12"/>
      <c r="E4" s="12"/>
    </row>
    <row r="5" spans="1:5" customHeight="1" ht="21" s="7" customFormat="1">
      <c r="A5" s="4" t="s">
        <v>3</v>
      </c>
      <c r="B5" s="4"/>
      <c r="C5" s="4"/>
      <c r="D5" s="4"/>
      <c r="E5" s="4"/>
    </row>
    <row r="6" spans="1:5" customHeight="1" ht="20.25" s="8" customFormat="1">
      <c r="A6" s="2" t="s">
        <v>4</v>
      </c>
      <c r="B6" s="2"/>
      <c r="C6" s="2"/>
      <c r="D6" s="2"/>
      <c r="E6" s="2"/>
    </row>
    <row r="7" spans="1:5" customHeight="1" ht="17.25">
      <c r="A7" s="24"/>
      <c r="B7" s="23"/>
      <c r="C7" s="13"/>
      <c r="D7" s="13"/>
      <c r="E7" s="22" t="s">
        <v>5</v>
      </c>
    </row>
    <row r="8" spans="1:5" customHeight="1" ht="30" s="9" customFormat="1">
      <c r="A8" s="6" t="s">
        <v>6</v>
      </c>
      <c r="B8" s="6" t="s">
        <v>7</v>
      </c>
      <c r="C8" s="5" t="s">
        <v>8</v>
      </c>
      <c r="D8" s="3" t="s">
        <v>9</v>
      </c>
      <c r="E8" s="3" t="s">
        <v>10</v>
      </c>
    </row>
    <row r="9" spans="1:5" customHeight="1" ht="43.5" s="11" customFormat="1">
      <c r="A9" s="6"/>
      <c r="B9" s="6"/>
      <c r="C9" s="5"/>
      <c r="D9" s="3"/>
      <c r="E9" s="3"/>
    </row>
    <row r="10" spans="1:5" customHeight="1" ht="19.5" s="10" customFormat="1">
      <c r="A10" s="21"/>
      <c r="B10" s="14" t="s">
        <v>11</v>
      </c>
      <c r="C10" s="14"/>
      <c r="D10" s="15"/>
      <c r="E10" s="21"/>
    </row>
    <row r="11" spans="1:5" customHeight="1" ht="15.75" s="28" customFormat="1">
      <c r="A11" s="37">
        <v>11010000</v>
      </c>
      <c r="B11" s="38" t="s">
        <v>12</v>
      </c>
      <c r="C11" s="39">
        <v>1236623.6</v>
      </c>
      <c r="D11" s="39">
        <v>934288.90455</v>
      </c>
      <c r="E11" s="39">
        <f>D11/C11*100</f>
        <v>75.551599092076</v>
      </c>
    </row>
    <row r="12" spans="1:5" customHeight="1" ht="15.75" s="29" customFormat="1">
      <c r="A12" s="37">
        <v>11020000.0</v>
      </c>
      <c r="B12" s="38" t="s">
        <v>13</v>
      </c>
      <c r="C12" s="39">
        <v>170360</v>
      </c>
      <c r="D12" s="39">
        <v>150783.02563</v>
      </c>
      <c r="E12" s="39">
        <f>D12/C12*100</f>
        <v>88.508467733036</v>
      </c>
    </row>
    <row r="13" spans="1:5" customHeight="1" ht="31.5" s="29" customFormat="1">
      <c r="A13" s="40">
        <v>11020200</v>
      </c>
      <c r="B13" s="38" t="s">
        <v>14</v>
      </c>
      <c r="C13" s="39">
        <v>190</v>
      </c>
      <c r="D13" s="39">
        <v>198.286</v>
      </c>
      <c r="E13" s="39">
        <f>D13/C13*100</f>
        <v>104.36105263158</v>
      </c>
    </row>
    <row r="14" spans="1:5" customHeight="1" ht="15.75" s="28" customFormat="1">
      <c r="A14" s="37">
        <v>13020000.0</v>
      </c>
      <c r="B14" s="41" t="s">
        <v>15</v>
      </c>
      <c r="C14" s="39">
        <v>10100</v>
      </c>
      <c r="D14" s="39">
        <v>6208.96338</v>
      </c>
      <c r="E14" s="39">
        <f>D14/C14*100</f>
        <v>61.474884950495</v>
      </c>
    </row>
    <row r="15" spans="1:5" customHeight="1" ht="47.25" s="28" customFormat="1">
      <c r="A15" s="37">
        <v>13030100</v>
      </c>
      <c r="B15" s="41" t="s">
        <v>16</v>
      </c>
      <c r="C15" s="39">
        <v>17400</v>
      </c>
      <c r="D15" s="39">
        <v>13333.34955</v>
      </c>
      <c r="E15" s="39">
        <f>D15/C15*100</f>
        <v>76.628445689655</v>
      </c>
    </row>
    <row r="16" spans="1:5" customHeight="1" ht="31.5" s="28" customFormat="1">
      <c r="A16" s="37">
        <v>13030700</v>
      </c>
      <c r="B16" s="42" t="s">
        <v>17</v>
      </c>
      <c r="C16" s="39">
        <v>45036</v>
      </c>
      <c r="D16" s="39">
        <v>32262.42007</v>
      </c>
      <c r="E16" s="39">
        <f>D16/C16*100</f>
        <v>71.636957256417</v>
      </c>
    </row>
    <row r="17" spans="1:5" customHeight="1" ht="31.5" s="28" customFormat="1">
      <c r="A17" s="37">
        <v>13030800</v>
      </c>
      <c r="B17" s="42" t="s">
        <v>18</v>
      </c>
      <c r="C17" s="39">
        <v>31088</v>
      </c>
      <c r="D17" s="39">
        <v>23202.34987</v>
      </c>
      <c r="E17" s="39">
        <f>D17/C17*100</f>
        <v>74.634424440299</v>
      </c>
    </row>
    <row r="18" spans="1:5" customHeight="1" ht="31.5" s="28" customFormat="1">
      <c r="A18" s="37">
        <v>13030900</v>
      </c>
      <c r="B18" s="42" t="s">
        <v>19</v>
      </c>
      <c r="C18" s="39">
        <v>392</v>
      </c>
      <c r="D18" s="39">
        <v>382.80875</v>
      </c>
      <c r="E18" s="39">
        <f>D18/C18*100</f>
        <v>97.655293367347</v>
      </c>
    </row>
    <row r="19" spans="1:5" customHeight="1" ht="47.25" s="28" customFormat="1">
      <c r="A19" s="37">
        <v>21010300</v>
      </c>
      <c r="B19" s="38" t="s">
        <v>20</v>
      </c>
      <c r="C19" s="39">
        <v>390</v>
      </c>
      <c r="D19" s="39">
        <v>377.166</v>
      </c>
      <c r="E19" s="39">
        <f>D19/C19*100</f>
        <v>96.709230769231</v>
      </c>
    </row>
    <row r="20" spans="1:5" customHeight="1" ht="15.75" s="28" customFormat="1">
      <c r="A20" s="37">
        <v>21080500</v>
      </c>
      <c r="B20" s="42" t="s">
        <v>21</v>
      </c>
      <c r="C20" s="39">
        <v>770</v>
      </c>
      <c r="D20" s="39">
        <v>835.66546</v>
      </c>
      <c r="E20" s="39">
        <f>D20/C20*100</f>
        <v>108.52798181818</v>
      </c>
    </row>
    <row r="21" spans="1:5" customHeight="1" ht="47.25" s="28" customFormat="1">
      <c r="A21" s="37">
        <v>21080600</v>
      </c>
      <c r="B21" s="42" t="s">
        <v>22</v>
      </c>
      <c r="C21" s="39">
        <v>0.0</v>
      </c>
      <c r="D21" s="39">
        <v>29.8738</v>
      </c>
      <c r="E21" s="39"/>
    </row>
    <row r="22" spans="1:5" customHeight="1" ht="94.5" s="29" customFormat="1">
      <c r="A22" s="37">
        <v>22010500</v>
      </c>
      <c r="B22" s="41" t="s">
        <v>23</v>
      </c>
      <c r="C22" s="39">
        <v>14.8</v>
      </c>
      <c r="D22" s="39">
        <v>9.36</v>
      </c>
      <c r="E22" s="39">
        <f>D22/C22*100</f>
        <v>63.243243243243</v>
      </c>
    </row>
    <row r="23" spans="1:5" customHeight="1" ht="63" s="29" customFormat="1">
      <c r="A23" s="37">
        <v>22010900</v>
      </c>
      <c r="B23" s="41" t="s">
        <v>24</v>
      </c>
      <c r="C23" s="39">
        <v>240</v>
      </c>
      <c r="D23" s="39">
        <v>230.04466</v>
      </c>
      <c r="E23" s="39">
        <f>D23/C23*100</f>
        <v>95.851941666667</v>
      </c>
    </row>
    <row r="24" spans="1:5" customHeight="1" ht="63" s="29" customFormat="1">
      <c r="A24" s="37">
        <v>22011000</v>
      </c>
      <c r="B24" s="41" t="s">
        <v>25</v>
      </c>
      <c r="C24" s="39">
        <v>5903.2</v>
      </c>
      <c r="D24" s="39">
        <v>4378.1</v>
      </c>
      <c r="E24" s="39">
        <f>D24/C24*100</f>
        <v>74.164859737092</v>
      </c>
    </row>
    <row r="25" spans="1:5" customHeight="1" ht="63" s="29" customFormat="1">
      <c r="A25" s="37">
        <v>22011100</v>
      </c>
      <c r="B25" s="38" t="s">
        <v>26</v>
      </c>
      <c r="C25" s="39">
        <v>24530</v>
      </c>
      <c r="D25" s="39">
        <v>18686.1631</v>
      </c>
      <c r="E25" s="39">
        <f>D25/C25*100</f>
        <v>76.176775784753</v>
      </c>
    </row>
    <row r="26" spans="1:5" customHeight="1" ht="31.5" s="29" customFormat="1">
      <c r="A26" s="37">
        <v>22011800</v>
      </c>
      <c r="B26" s="38" t="s">
        <v>27</v>
      </c>
      <c r="C26" s="39">
        <v>3000</v>
      </c>
      <c r="D26" s="39">
        <v>1573.32395</v>
      </c>
      <c r="E26" s="39">
        <f>D26/C26*100</f>
        <v>52.444131666667</v>
      </c>
    </row>
    <row r="27" spans="1:5" customHeight="1" ht="15.75" s="29" customFormat="1">
      <c r="A27" s="43">
        <v>22013100</v>
      </c>
      <c r="B27" s="41" t="s">
        <v>28</v>
      </c>
      <c r="C27" s="39">
        <v>2.3</v>
      </c>
      <c r="D27" s="39">
        <v>4.16285</v>
      </c>
      <c r="E27" s="39">
        <f>D27/C27*100</f>
        <v>180.99347826087</v>
      </c>
    </row>
    <row r="28" spans="1:5" customHeight="1" ht="31.5" s="29" customFormat="1">
      <c r="A28" s="43">
        <v>22013200</v>
      </c>
      <c r="B28" s="44" t="s">
        <v>29</v>
      </c>
      <c r="C28" s="39">
        <v>525</v>
      </c>
      <c r="D28" s="39">
        <v>421.5344</v>
      </c>
      <c r="E28" s="39">
        <f>D28/C28*100</f>
        <v>80.292266666667</v>
      </c>
    </row>
    <row r="29" spans="1:5" customHeight="1" ht="31.5" s="29" customFormat="1">
      <c r="A29" s="43">
        <v>22013300</v>
      </c>
      <c r="B29" s="44" t="s">
        <v>30</v>
      </c>
      <c r="C29" s="39">
        <v>470</v>
      </c>
      <c r="D29" s="39">
        <v>352.6935</v>
      </c>
      <c r="E29" s="39">
        <f>D29/C29*100</f>
        <v>75.041170212766</v>
      </c>
    </row>
    <row r="30" spans="1:5" customHeight="1" ht="15.75" s="29" customFormat="1">
      <c r="A30" s="43">
        <v>22013400</v>
      </c>
      <c r="B30" s="44" t="s">
        <v>31</v>
      </c>
      <c r="C30" s="39">
        <v>665.2</v>
      </c>
      <c r="D30" s="39">
        <v>645.50226</v>
      </c>
      <c r="E30" s="39">
        <f>D30/C30*100</f>
        <v>97.03882441371</v>
      </c>
    </row>
    <row r="31" spans="1:5" customHeight="1" ht="47.25" s="28" customFormat="1">
      <c r="A31" s="37">
        <v>22080400</v>
      </c>
      <c r="B31" s="38" t="s">
        <v>32</v>
      </c>
      <c r="C31" s="39">
        <v>14700</v>
      </c>
      <c r="D31" s="39">
        <v>12802.5</v>
      </c>
      <c r="E31" s="39">
        <f>D31/C31*100</f>
        <v>87.091836734694</v>
      </c>
    </row>
    <row r="32" spans="1:5" customHeight="1" ht="31.5" s="28" customFormat="1">
      <c r="A32" s="37">
        <v>22130000</v>
      </c>
      <c r="B32" s="38" t="s">
        <v>33</v>
      </c>
      <c r="C32" s="39"/>
      <c r="D32" s="39">
        <v>2.921</v>
      </c>
      <c r="E32" s="39"/>
    </row>
    <row r="33" spans="1:5" customHeight="1" ht="15.75" s="30" customFormat="1">
      <c r="A33" s="37">
        <v>24060300</v>
      </c>
      <c r="B33" s="45" t="s">
        <v>34</v>
      </c>
      <c r="C33" s="39">
        <v>2600</v>
      </c>
      <c r="D33" s="39">
        <v>1870.18641</v>
      </c>
      <c r="E33" s="39">
        <f>D33/C33*100</f>
        <v>71.930246538462</v>
      </c>
    </row>
    <row r="34" spans="1:5" customHeight="1" ht="31.5" s="31" customFormat="1">
      <c r="A34" s="46"/>
      <c r="B34" s="47" t="s">
        <v>35</v>
      </c>
      <c r="C34" s="48">
        <f>SUM(C11:C33)</f>
        <v>1565000.1</v>
      </c>
      <c r="D34" s="48">
        <f>SUM(D11:D33)</f>
        <v>1202879.30519</v>
      </c>
      <c r="E34" s="48">
        <f>D34/C34*100</f>
        <v>76.861292544965</v>
      </c>
    </row>
    <row r="35" spans="1:5" customHeight="1" ht="18.75" s="32" customFormat="1">
      <c r="A35" s="46">
        <v>40000000.0</v>
      </c>
      <c r="B35" s="47" t="s">
        <v>36</v>
      </c>
      <c r="C35" s="48">
        <f>C37+C41+C53</f>
        <v>1143783.509</v>
      </c>
      <c r="D35" s="48">
        <f>D37+D41+D53</f>
        <v>915137.30936</v>
      </c>
      <c r="E35" s="48">
        <f>D35/C35*100</f>
        <v>80.009661107992</v>
      </c>
    </row>
    <row r="36" spans="1:5" customHeight="1" ht="15.75" s="29" customFormat="1">
      <c r="A36" s="46">
        <v>41000000</v>
      </c>
      <c r="B36" s="49" t="s">
        <v>37</v>
      </c>
      <c r="C36" s="48">
        <f>C37+C41</f>
        <v>1132561.159</v>
      </c>
      <c r="D36" s="48">
        <f>D37+D41</f>
        <v>905797.911</v>
      </c>
      <c r="E36" s="48">
        <f>D36/C36*100</f>
        <v>79.97783641104</v>
      </c>
    </row>
    <row r="37" spans="1:5" customHeight="1" ht="31.5" s="30" customFormat="1">
      <c r="A37" s="46">
        <v>41020000</v>
      </c>
      <c r="B37" s="49" t="s">
        <v>38</v>
      </c>
      <c r="C37" s="48">
        <f>SUM(C38:C40)</f>
        <v>430863.443</v>
      </c>
      <c r="D37" s="48">
        <f>SUM(D38:D40)</f>
        <v>325582.943</v>
      </c>
      <c r="E37" s="48">
        <f>D37/C37*100</f>
        <v>75.565227983382</v>
      </c>
    </row>
    <row r="38" spans="1:5" customHeight="1" ht="15.75" s="28" customFormat="1">
      <c r="A38" s="37">
        <v>41020100</v>
      </c>
      <c r="B38" s="38" t="s">
        <v>39</v>
      </c>
      <c r="C38" s="39">
        <v>287977.9</v>
      </c>
      <c r="D38" s="39">
        <v>215983.8</v>
      </c>
      <c r="E38" s="39">
        <f>D38/C38*100</f>
        <v>75.000130218326</v>
      </c>
    </row>
    <row r="39" spans="1:5" customHeight="1" ht="63" s="28" customFormat="1">
      <c r="A39" s="37">
        <v>41020200</v>
      </c>
      <c r="B39" s="38" t="s">
        <v>40</v>
      </c>
      <c r="C39" s="39">
        <v>133145</v>
      </c>
      <c r="D39" s="39">
        <v>99858.6</v>
      </c>
      <c r="E39" s="39">
        <f>D39/C39*100</f>
        <v>74.999887340869</v>
      </c>
    </row>
    <row r="40" spans="1:5" customHeight="1" ht="126" s="28" customFormat="1">
      <c r="A40" s="37">
        <v>41021300</v>
      </c>
      <c r="B40" s="38" t="s">
        <v>41</v>
      </c>
      <c r="C40" s="39">
        <v>9740.543</v>
      </c>
      <c r="D40" s="39">
        <v>9740.543</v>
      </c>
      <c r="E40" s="39">
        <f>D40/C40*100</f>
        <v>100</v>
      </c>
    </row>
    <row r="41" spans="1:5" customHeight="1" ht="31.5" s="30" customFormat="1">
      <c r="A41" s="46">
        <v>41030000</v>
      </c>
      <c r="B41" s="49" t="s">
        <v>42</v>
      </c>
      <c r="C41" s="48">
        <f>SUM(C42:C52)</f>
        <v>701697.716</v>
      </c>
      <c r="D41" s="48">
        <f>SUM(D42:D52)</f>
        <v>580214.968</v>
      </c>
      <c r="E41" s="48">
        <f>D41/C41*100</f>
        <v>82.687310328939</v>
      </c>
    </row>
    <row r="42" spans="1:5" customHeight="1" ht="380.25" s="33" customFormat="1">
      <c r="A42" s="50">
        <v>41030500</v>
      </c>
      <c r="B42" s="51" t="s">
        <v>43</v>
      </c>
      <c r="C42" s="39">
        <v>107536.706</v>
      </c>
      <c r="D42" s="39">
        <v>107536.706</v>
      </c>
      <c r="E42" s="39">
        <f>D42/C42*100</f>
        <v>100</v>
      </c>
    </row>
    <row r="43" spans="1:5" customHeight="1" ht="31.5" s="30" customFormat="1">
      <c r="A43" s="50">
        <v>41031900</v>
      </c>
      <c r="B43" s="51" t="s">
        <v>44</v>
      </c>
      <c r="C43" s="39">
        <v>61014</v>
      </c>
      <c r="D43" s="39">
        <v>61014</v>
      </c>
      <c r="E43" s="39">
        <f>D43/C43*100</f>
        <v>100</v>
      </c>
    </row>
    <row r="44" spans="1:5" customHeight="1" ht="63" s="33" customFormat="1">
      <c r="A44" s="50">
        <v>41032900</v>
      </c>
      <c r="B44" s="51" t="s">
        <v>45</v>
      </c>
      <c r="C44" s="39">
        <v>1600.7</v>
      </c>
      <c r="D44" s="39">
        <v>1164.2</v>
      </c>
      <c r="E44" s="39">
        <f>D44/C44*100</f>
        <v>72.730680327357</v>
      </c>
    </row>
    <row r="45" spans="1:5" customHeight="1" ht="47.25" s="30" customFormat="1">
      <c r="A45" s="37" t="s">
        <v>46</v>
      </c>
      <c r="B45" s="44" t="s">
        <v>47</v>
      </c>
      <c r="C45" s="39">
        <v>70840.9</v>
      </c>
      <c r="D45" s="39">
        <v>53130.6</v>
      </c>
      <c r="E45" s="39">
        <f>D45/C45*100</f>
        <v>74.999894128957</v>
      </c>
    </row>
    <row r="46" spans="1:5" customHeight="1" ht="63" s="30" customFormat="1">
      <c r="A46" s="52">
        <v>41033800</v>
      </c>
      <c r="B46" s="44" t="s">
        <v>48</v>
      </c>
      <c r="C46" s="39">
        <v>2164</v>
      </c>
      <c r="D46" s="39">
        <v>2140.5</v>
      </c>
      <c r="E46" s="39">
        <f>D46/C46*100</f>
        <v>98.91404805915</v>
      </c>
    </row>
    <row r="47" spans="1:5" customHeight="1" ht="31.5" s="30" customFormat="1">
      <c r="A47" s="52" t="s">
        <v>49</v>
      </c>
      <c r="B47" s="44" t="s">
        <v>50</v>
      </c>
      <c r="C47" s="39">
        <v>262625.3</v>
      </c>
      <c r="D47" s="39">
        <v>192712.1</v>
      </c>
      <c r="E47" s="39">
        <f>D47/C47*100</f>
        <v>73.379107039573</v>
      </c>
    </row>
    <row r="48" spans="1:5" customHeight="1" ht="126" s="30" customFormat="1">
      <c r="A48" s="52">
        <v>41034400</v>
      </c>
      <c r="B48" s="44" t="s">
        <v>51</v>
      </c>
      <c r="C48" s="39">
        <v>45748.32</v>
      </c>
      <c r="D48" s="39">
        <v>12349.072</v>
      </c>
      <c r="E48" s="39">
        <f>D48/C48*100</f>
        <v>26.993498340486</v>
      </c>
    </row>
    <row r="49" spans="1:5" customHeight="1" ht="47.25" s="30" customFormat="1">
      <c r="A49" s="52">
        <v>41035400</v>
      </c>
      <c r="B49" s="44" t="s">
        <v>52</v>
      </c>
      <c r="C49" s="39">
        <v>10190.8</v>
      </c>
      <c r="D49" s="39">
        <v>10190.8</v>
      </c>
      <c r="E49" s="39">
        <f>D49/C49*100</f>
        <v>100</v>
      </c>
    </row>
    <row r="50" spans="1:5" customHeight="1" ht="362.25" s="30" customFormat="1">
      <c r="A50" s="52">
        <v>41036100</v>
      </c>
      <c r="B50" s="44" t="s">
        <v>53</v>
      </c>
      <c r="C50" s="39">
        <v>55445.587</v>
      </c>
      <c r="D50" s="39">
        <v>55445.587</v>
      </c>
      <c r="E50" s="39">
        <f>D50/C50*100</f>
        <v>100</v>
      </c>
    </row>
    <row r="51" spans="1:5" customHeight="1" ht="252" s="30" customFormat="1">
      <c r="A51" s="52">
        <v>41036400</v>
      </c>
      <c r="B51" s="44" t="s">
        <v>54</v>
      </c>
      <c r="C51" s="39">
        <v>13919.603</v>
      </c>
      <c r="D51" s="39">
        <v>13919.603</v>
      </c>
      <c r="E51" s="39">
        <f>D51/C51*100</f>
        <v>100</v>
      </c>
    </row>
    <row r="52" spans="1:5" customHeight="1" ht="63" s="30" customFormat="1">
      <c r="A52" s="52">
        <v>41037200</v>
      </c>
      <c r="B52" s="44" t="s">
        <v>55</v>
      </c>
      <c r="C52" s="39">
        <v>70611.8</v>
      </c>
      <c r="D52" s="39">
        <v>70611.8</v>
      </c>
      <c r="E52" s="39">
        <f>D52/C52*100</f>
        <v>100</v>
      </c>
    </row>
    <row r="53" spans="1:5" customHeight="1" ht="31.5" s="30" customFormat="1">
      <c r="A53" s="53">
        <v>41050000</v>
      </c>
      <c r="B53" s="54" t="s">
        <v>56</v>
      </c>
      <c r="C53" s="39">
        <f>C54+C55</f>
        <v>11222.35</v>
      </c>
      <c r="D53" s="39">
        <f>D54+D55</f>
        <v>9339.39836</v>
      </c>
      <c r="E53" s="39">
        <f>D53/C53*100</f>
        <v>83.221414053206</v>
      </c>
    </row>
    <row r="54" spans="1:5" customHeight="1" ht="94.5" s="30" customFormat="1">
      <c r="A54" s="55">
        <v>41053500</v>
      </c>
      <c r="B54" s="56" t="s">
        <v>57</v>
      </c>
      <c r="C54" s="39">
        <v>7820</v>
      </c>
      <c r="D54" s="39">
        <v>6921</v>
      </c>
      <c r="E54" s="39">
        <f>D54/C54*100</f>
        <v>88.503836317136</v>
      </c>
    </row>
    <row r="55" spans="1:5" customHeight="1" ht="15.75" s="30" customFormat="1">
      <c r="A55" s="55">
        <v>41053900</v>
      </c>
      <c r="B55" s="56" t="s">
        <v>58</v>
      </c>
      <c r="C55" s="39">
        <v>3402.35</v>
      </c>
      <c r="D55" s="39">
        <v>2418.39836</v>
      </c>
      <c r="E55" s="39">
        <f>D55/C55*100</f>
        <v>71.080234543771</v>
      </c>
    </row>
    <row r="56" spans="1:5" customHeight="1" ht="15.75" s="34" customFormat="1">
      <c r="A56" s="46"/>
      <c r="B56" s="14" t="s">
        <v>59</v>
      </c>
      <c r="C56" s="48">
        <f>C34+C35</f>
        <v>2708783.609</v>
      </c>
      <c r="D56" s="48">
        <f>D34+D35</f>
        <v>2118016.61455</v>
      </c>
      <c r="E56" s="48">
        <f>D56/C56*100</f>
        <v>78.190690740775</v>
      </c>
    </row>
    <row r="57" spans="1:5" customHeight="1" ht="15.75" s="35" customFormat="1">
      <c r="A57" s="37"/>
      <c r="B57" s="14" t="s">
        <v>60</v>
      </c>
      <c r="C57" s="39"/>
      <c r="D57" s="39"/>
      <c r="E57" s="39"/>
    </row>
    <row r="58" spans="1:5" customHeight="1" ht="47.25" s="35" customFormat="1">
      <c r="A58" s="37">
        <v>12020900</v>
      </c>
      <c r="B58" s="56" t="s">
        <v>61</v>
      </c>
      <c r="C58" s="39"/>
      <c r="D58" s="39">
        <v>5.42366</v>
      </c>
      <c r="E58" s="39"/>
    </row>
    <row r="59" spans="1:5" customHeight="1" ht="15.75" s="35" customFormat="1">
      <c r="A59" s="37">
        <v>19010000</v>
      </c>
      <c r="B59" s="38" t="s">
        <v>62</v>
      </c>
      <c r="C59" s="39">
        <v>111800</v>
      </c>
      <c r="D59" s="39">
        <v>38523.86979</v>
      </c>
      <c r="E59" s="39">
        <f>D59/C59*100</f>
        <v>34.457844177102</v>
      </c>
    </row>
    <row r="60" spans="1:5" customHeight="1" ht="47.25" s="29" customFormat="1">
      <c r="A60" s="37">
        <v>21110000</v>
      </c>
      <c r="B60" s="38" t="s">
        <v>63</v>
      </c>
      <c r="C60" s="39">
        <v>500</v>
      </c>
      <c r="D60" s="39">
        <v>33.46866</v>
      </c>
      <c r="E60" s="39">
        <f>D60/C60*100</f>
        <v>6.693732</v>
      </c>
    </row>
    <row r="61" spans="1:5" customHeight="1" ht="63" s="29" customFormat="1">
      <c r="A61" s="37">
        <v>24062100</v>
      </c>
      <c r="B61" s="56" t="s">
        <v>64</v>
      </c>
      <c r="C61" s="39">
        <v>1200</v>
      </c>
      <c r="D61" s="39">
        <v>2735.33239</v>
      </c>
      <c r="E61" s="39">
        <f>D61/C61*100</f>
        <v>227.94436583333</v>
      </c>
    </row>
    <row r="62" spans="1:5" customHeight="1" ht="78.75" s="28" customFormat="1">
      <c r="A62" s="37">
        <v>24110900</v>
      </c>
      <c r="B62" s="38" t="s">
        <v>65</v>
      </c>
      <c r="C62" s="39"/>
      <c r="D62" s="39">
        <v>147.77901</v>
      </c>
      <c r="E62" s="39"/>
    </row>
    <row r="63" spans="1:5" customHeight="1" ht="31.5" s="28" customFormat="1">
      <c r="A63" s="37">
        <v>24160100</v>
      </c>
      <c r="B63" s="38" t="s">
        <v>66</v>
      </c>
      <c r="C63" s="39"/>
      <c r="D63" s="39">
        <v>300</v>
      </c>
      <c r="E63" s="39"/>
    </row>
    <row r="64" spans="1:5" customHeight="1" ht="15.75" s="30" customFormat="1">
      <c r="A64" s="37">
        <v>25000000.0</v>
      </c>
      <c r="B64" s="38" t="s">
        <v>67</v>
      </c>
      <c r="C64" s="39">
        <v>137831.46632</v>
      </c>
      <c r="D64" s="39">
        <v>126370.92792</v>
      </c>
      <c r="E64" s="39">
        <f>D64/C64*100</f>
        <v>91.685107395294</v>
      </c>
    </row>
    <row r="65" spans="1:5" customHeight="1" ht="47.25" s="30" customFormat="1">
      <c r="A65" s="37">
        <v>31030000</v>
      </c>
      <c r="B65" s="38" t="s">
        <v>68</v>
      </c>
      <c r="C65" s="39">
        <v>7542.2</v>
      </c>
      <c r="D65" s="39">
        <v>3281.48</v>
      </c>
      <c r="E65" s="39">
        <f>D65/C65*100</f>
        <v>43.508260189335</v>
      </c>
    </row>
    <row r="66" spans="1:5" customHeight="1" ht="31.5" s="32" customFormat="1">
      <c r="A66" s="46"/>
      <c r="B66" s="47" t="s">
        <v>69</v>
      </c>
      <c r="C66" s="48">
        <f>SUM(C58:C65)</f>
        <v>258873.66632</v>
      </c>
      <c r="D66" s="48">
        <f>SUM(D58:D65)</f>
        <v>171398.28143</v>
      </c>
      <c r="E66" s="48">
        <f>D66/C66*100</f>
        <v>66.209237836548</v>
      </c>
    </row>
    <row r="67" spans="1:5" customHeight="1" ht="18.75" s="32" customFormat="1">
      <c r="A67" s="46">
        <v>40000000.0</v>
      </c>
      <c r="B67" s="47" t="s">
        <v>70</v>
      </c>
      <c r="C67" s="48">
        <f>C68</f>
        <v>20505.897</v>
      </c>
      <c r="D67" s="48">
        <f>D68</f>
        <v>13859.597</v>
      </c>
      <c r="E67" s="48">
        <f>D67/C67*100</f>
        <v>67.588347878661</v>
      </c>
    </row>
    <row r="68" spans="1:5" customHeight="1" ht="15.75" s="30" customFormat="1">
      <c r="A68" s="46">
        <v>41000000</v>
      </c>
      <c r="B68" s="49" t="s">
        <v>71</v>
      </c>
      <c r="C68" s="48">
        <f>C69</f>
        <v>20505.897</v>
      </c>
      <c r="D68" s="48">
        <f>D69</f>
        <v>13859.597</v>
      </c>
      <c r="E68" s="48">
        <f>D68/C68*100</f>
        <v>67.588347878661</v>
      </c>
    </row>
    <row r="69" spans="1:5" customHeight="1" ht="31.5" s="33" customFormat="1">
      <c r="A69" s="53">
        <v>41050000</v>
      </c>
      <c r="B69" s="54" t="s">
        <v>56</v>
      </c>
      <c r="C69" s="48">
        <f>C70</f>
        <v>20505.897</v>
      </c>
      <c r="D69" s="48">
        <f>D70</f>
        <v>13859.597</v>
      </c>
      <c r="E69" s="48">
        <f>D69/C69*100</f>
        <v>67.588347878661</v>
      </c>
    </row>
    <row r="70" spans="1:5" customHeight="1" ht="15.75" s="33" customFormat="1">
      <c r="A70" s="55">
        <v>41053900</v>
      </c>
      <c r="B70" s="56" t="s">
        <v>58</v>
      </c>
      <c r="C70" s="57">
        <v>20505.897</v>
      </c>
      <c r="D70" s="39">
        <v>13859.597</v>
      </c>
      <c r="E70" s="39">
        <f>D70/C70*100</f>
        <v>67.588347878661</v>
      </c>
    </row>
    <row r="71" spans="1:5" customHeight="1" ht="15.75" s="36" customFormat="1">
      <c r="A71" s="58"/>
      <c r="B71" s="59" t="s">
        <v>72</v>
      </c>
      <c r="C71" s="48">
        <f>C66+C68</f>
        <v>279379.56332</v>
      </c>
      <c r="D71" s="48">
        <f>D66+D68</f>
        <v>185257.87843</v>
      </c>
      <c r="E71" s="48">
        <f>D71/C71*100</f>
        <v>66.310461734743</v>
      </c>
    </row>
    <row r="72" spans="1:5" customHeight="1" ht="31.5" s="27" customFormat="1">
      <c r="A72" s="46"/>
      <c r="B72" s="60" t="s">
        <v>73</v>
      </c>
      <c r="C72" s="48">
        <f>C56+C71</f>
        <v>2988163.17232</v>
      </c>
      <c r="D72" s="48">
        <f>D56+D71</f>
        <v>2303274.49298</v>
      </c>
      <c r="E72" s="48">
        <f>D72/C72*100</f>
        <v>77.079943769997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C1:E1"/>
    <mergeCell ref="C3:E3"/>
    <mergeCell ref="C2:E2"/>
    <mergeCell ref="A8:A9"/>
    <mergeCell ref="A6:E6"/>
    <mergeCell ref="E8:E9"/>
    <mergeCell ref="C8:C9"/>
    <mergeCell ref="B8:B9"/>
    <mergeCell ref="D8:D9"/>
    <mergeCell ref="A5:E5"/>
  </mergeCells>
  <printOptions gridLines="false" gridLinesSet="true" horizontalCentered="true"/>
  <pageMargins left="1.1811023622047" right="0.39370078740157" top="0.78740157480315" bottom="0.78740157480315" header="0" footer="0"/>
  <pageSetup paperSize="9" orientation="portrait" scale="85" fitToHeight="5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98"/>
  <sheetViews>
    <sheetView tabSelected="0" workbookViewId="0" zoomScale="75" zoomScaleNormal="75" showGridLines="true" showRowColHeaders="1">
      <pane xSplit="2" ySplit="1" topLeftCell="C2" activePane="bottomRight" state="frozen"/>
      <selection pane="topRight"/>
      <selection pane="bottomLeft"/>
      <selection pane="bottomRight" activeCell="F52" sqref="F52:G52"/>
    </sheetView>
  </sheetViews>
  <sheetFormatPr customHeight="true" defaultRowHeight="26.25" defaultColWidth="8.88671875" outlineLevelRow="0" outlineLevelCol="0"/>
  <cols>
    <col min="1" max="1" width="7" customWidth="true" style="150"/>
    <col min="2" max="2" width="32.109375" customWidth="true" style="151"/>
    <col min="3" max="3" width="12.77734375" customWidth="true" style="151"/>
    <col min="4" max="4" width="11.109375" customWidth="true" style="73"/>
    <col min="5" max="5" width="10.33203125" customWidth="true" style="73"/>
    <col min="6" max="6" width="17.88671875" customWidth="true" style="73"/>
    <col min="7" max="7" width="20.109375" customWidth="true" style="73"/>
    <col min="8" max="8" width="20" customWidth="true" style="73"/>
  </cols>
  <sheetData>
    <row r="1" spans="1:10" customHeight="1" ht="87.75" s="63" customFormat="1">
      <c r="A1" s="1" t="s">
        <v>74</v>
      </c>
      <c r="B1" s="61" t="s">
        <v>75</v>
      </c>
      <c r="C1" s="62" t="s">
        <v>76</v>
      </c>
      <c r="D1" s="61" t="s">
        <v>9</v>
      </c>
      <c r="E1" s="61" t="s">
        <v>10</v>
      </c>
    </row>
    <row r="2" spans="1:10" customHeight="1" ht="26.25" s="68" customFormat="1">
      <c r="A2" s="64"/>
      <c r="B2" s="65" t="s">
        <v>77</v>
      </c>
      <c r="C2" s="66"/>
      <c r="D2" s="67"/>
      <c r="E2" s="67"/>
    </row>
    <row r="3" spans="1:10" customHeight="1" ht="24.75">
      <c r="A3" s="69" t="s">
        <v>78</v>
      </c>
      <c r="B3" s="70" t="s">
        <v>79</v>
      </c>
      <c r="C3" s="71">
        <v>141779.6</v>
      </c>
      <c r="D3" s="71">
        <v>96311.1</v>
      </c>
      <c r="E3" s="72">
        <f>SUM(D3/C3*100)</f>
        <v>67.93015356229</v>
      </c>
    </row>
    <row r="4" spans="1:10" customHeight="1" ht="25.5">
      <c r="A4" s="69" t="s">
        <v>80</v>
      </c>
      <c r="B4" s="70" t="s">
        <v>81</v>
      </c>
      <c r="C4" s="71">
        <v>978278.5</v>
      </c>
      <c r="D4" s="71">
        <v>656690.2</v>
      </c>
      <c r="E4" s="72">
        <f>SUM(D4/C4*100)</f>
        <v>67.12712177565</v>
      </c>
    </row>
    <row r="5" spans="1:10" customHeight="1" ht="23.25">
      <c r="A5" s="69" t="s">
        <v>82</v>
      </c>
      <c r="B5" s="70" t="s">
        <v>83</v>
      </c>
      <c r="C5" s="71">
        <v>340145.4</v>
      </c>
      <c r="D5" s="71">
        <v>232539.9</v>
      </c>
      <c r="E5" s="72">
        <f>SUM(D5/C5*100)</f>
        <v>68.364852207321</v>
      </c>
    </row>
    <row r="6" spans="1:10" customHeight="1" ht="36.75">
      <c r="A6" s="69" t="s">
        <v>84</v>
      </c>
      <c r="B6" s="70" t="s">
        <v>85</v>
      </c>
      <c r="C6" s="71">
        <v>309293.7</v>
      </c>
      <c r="D6" s="71">
        <v>198788.2</v>
      </c>
      <c r="E6" s="72">
        <f>SUM(D6/C6*100)</f>
        <v>64.271661530772</v>
      </c>
    </row>
    <row r="7" spans="1:10" customHeight="1" ht="28.5">
      <c r="A7" s="69" t="s">
        <v>86</v>
      </c>
      <c r="B7" s="70" t="s">
        <v>87</v>
      </c>
      <c r="C7" s="71">
        <v>154130.8</v>
      </c>
      <c r="D7" s="71">
        <v>106878</v>
      </c>
      <c r="E7" s="72">
        <f>SUM(D7/C7*100)</f>
        <v>69.342402686549</v>
      </c>
    </row>
    <row r="8" spans="1:10" customHeight="1" ht="24.75">
      <c r="A8" s="69" t="s">
        <v>88</v>
      </c>
      <c r="B8" s="70" t="s">
        <v>89</v>
      </c>
      <c r="C8" s="71">
        <v>121498.9</v>
      </c>
      <c r="D8" s="71">
        <v>79364.9</v>
      </c>
      <c r="E8" s="72">
        <f>SUM(D8/C8*100)</f>
        <v>65.321496737831</v>
      </c>
    </row>
    <row r="9" spans="1:10" customHeight="1" ht="99.75">
      <c r="A9" s="69">
        <v>6084</v>
      </c>
      <c r="B9" s="70" t="s">
        <v>90</v>
      </c>
      <c r="C9" s="71">
        <v>327.2</v>
      </c>
      <c r="D9" s="71">
        <v>0.0</v>
      </c>
      <c r="E9" s="72">
        <f>SUM(D9/C9*100)</f>
        <v>0</v>
      </c>
    </row>
    <row r="10" spans="1:10" customHeight="1" ht="39.75">
      <c r="A10" s="69" t="s">
        <v>91</v>
      </c>
      <c r="B10" s="70" t="s">
        <v>92</v>
      </c>
      <c r="C10" s="71">
        <v>2200</v>
      </c>
      <c r="D10" s="71">
        <v>1907.4</v>
      </c>
      <c r="E10" s="72">
        <f>SUM(D10/C10*100)</f>
        <v>86.7</v>
      </c>
    </row>
    <row r="11" spans="1:10" customHeight="1" ht="23.25">
      <c r="A11" s="69" t="s">
        <v>93</v>
      </c>
      <c r="B11" s="70" t="s">
        <v>94</v>
      </c>
      <c r="C11" s="71">
        <v>1803.3</v>
      </c>
      <c r="D11" s="71">
        <v>496.6</v>
      </c>
      <c r="E11" s="72">
        <f>SUM(D11/C11*100)</f>
        <v>27.538401818888</v>
      </c>
    </row>
    <row r="12" spans="1:10" customHeight="1" ht="41.25">
      <c r="A12" s="69" t="s">
        <v>95</v>
      </c>
      <c r="B12" s="70" t="s">
        <v>96</v>
      </c>
      <c r="C12" s="71">
        <v>8415</v>
      </c>
      <c r="D12" s="71">
        <v>6550</v>
      </c>
      <c r="E12" s="72">
        <f>SUM(D12/C12*100)</f>
        <v>77.837195484254</v>
      </c>
    </row>
    <row r="13" spans="1:10" customHeight="1" ht="27.75">
      <c r="A13" s="69">
        <v>7500</v>
      </c>
      <c r="B13" s="70" t="s">
        <v>97</v>
      </c>
      <c r="C13" s="71">
        <v>800</v>
      </c>
      <c r="D13" s="71">
        <v>0.0</v>
      </c>
      <c r="E13" s="72">
        <f>SUM(D13/C13*100)</f>
        <v>0</v>
      </c>
    </row>
    <row r="14" spans="1:10" customHeight="1" ht="39">
      <c r="A14" s="69" t="s">
        <v>98</v>
      </c>
      <c r="B14" s="70" t="s">
        <v>99</v>
      </c>
      <c r="C14" s="71">
        <v>4360</v>
      </c>
      <c r="D14" s="71">
        <v>1896</v>
      </c>
      <c r="E14" s="72">
        <f>SUM(D14/C14*100)</f>
        <v>43.48623853211</v>
      </c>
    </row>
    <row r="15" spans="1:10" customHeight="1" ht="51.75">
      <c r="A15" s="69" t="s">
        <v>100</v>
      </c>
      <c r="B15" s="70" t="s">
        <v>101</v>
      </c>
      <c r="C15" s="71">
        <v>13136.4</v>
      </c>
      <c r="D15" s="71">
        <v>9133.7</v>
      </c>
      <c r="E15" s="72">
        <f>SUM(D15/C15*100)</f>
        <v>69.529703724004</v>
      </c>
    </row>
    <row r="16" spans="1:10" customHeight="1" ht="31.5">
      <c r="A16" s="69" t="s">
        <v>102</v>
      </c>
      <c r="B16" s="70" t="s">
        <v>103</v>
      </c>
      <c r="C16" s="71">
        <v>20146</v>
      </c>
      <c r="D16" s="71">
        <v>13780.8</v>
      </c>
      <c r="E16" s="72">
        <f>SUM(D16/C16*100)</f>
        <v>68.40464608359</v>
      </c>
    </row>
    <row r="17" spans="1:10" customHeight="1" ht="27.75">
      <c r="A17" s="69" t="s">
        <v>104</v>
      </c>
      <c r="B17" s="70" t="s">
        <v>105</v>
      </c>
      <c r="C17" s="71">
        <v>6369</v>
      </c>
      <c r="D17" s="71">
        <v>0.0</v>
      </c>
      <c r="E17" s="72">
        <f>SUM(D17/C17*100)</f>
        <v>0</v>
      </c>
      <c r="F17" s="74"/>
      <c r="G17" s="74"/>
    </row>
    <row r="18" spans="1:10" customHeight="1" ht="25.5" s="79" customFormat="1">
      <c r="A18" s="69" t="s">
        <v>106</v>
      </c>
      <c r="B18" s="75" t="s">
        <v>107</v>
      </c>
      <c r="C18" s="76"/>
      <c r="D18" s="76"/>
      <c r="E18" s="77"/>
      <c r="F18" s="78"/>
      <c r="G18" s="78"/>
    </row>
    <row r="19" spans="1:10" customHeight="1" ht="101.25" s="79" customFormat="1">
      <c r="A19" s="80" t="s">
        <v>108</v>
      </c>
      <c r="B19" s="81" t="s">
        <v>109</v>
      </c>
      <c r="C19" s="82">
        <v>66572.9</v>
      </c>
      <c r="D19" s="82">
        <v>49929.6</v>
      </c>
      <c r="E19" s="72">
        <f>SUM(D19/C19*100)</f>
        <v>74.999887341546</v>
      </c>
    </row>
    <row r="20" spans="1:10" customHeight="1" ht="29.25" s="79" customFormat="1">
      <c r="A20" s="80" t="s">
        <v>110</v>
      </c>
      <c r="B20" s="81" t="s">
        <v>111</v>
      </c>
      <c r="C20" s="82">
        <v>10654.4</v>
      </c>
      <c r="D20" s="82">
        <v>8854.3</v>
      </c>
      <c r="E20" s="72">
        <f>SUM(D20/C20*100)</f>
        <v>83.104632827752</v>
      </c>
    </row>
    <row r="21" spans="1:10" customHeight="1" ht="104.25" s="79" customFormat="1">
      <c r="A21" s="83">
        <v>9240</v>
      </c>
      <c r="B21" s="81" t="s">
        <v>112</v>
      </c>
      <c r="C21" s="82">
        <v>176901.9</v>
      </c>
      <c r="D21" s="82">
        <v>176901.8</v>
      </c>
      <c r="E21" s="72">
        <f>SUM(D21/C21*100)</f>
        <v>99.999943471495</v>
      </c>
    </row>
    <row r="22" spans="1:10" customHeight="1" ht="132" s="79" customFormat="1">
      <c r="A22" s="83">
        <v>9270</v>
      </c>
      <c r="B22" s="81" t="s">
        <v>113</v>
      </c>
      <c r="C22" s="82">
        <v>45748.3</v>
      </c>
      <c r="D22" s="82">
        <v>0.0</v>
      </c>
      <c r="E22" s="72">
        <f>SUM(D22/C22*100)</f>
        <v>0</v>
      </c>
    </row>
    <row r="23" spans="1:10" customHeight="1" ht="65.25">
      <c r="A23" s="80" t="s">
        <v>114</v>
      </c>
      <c r="B23" s="81" t="s">
        <v>115</v>
      </c>
      <c r="C23" s="82">
        <v>60990.3</v>
      </c>
      <c r="D23" s="82">
        <v>39646.2</v>
      </c>
      <c r="E23" s="72">
        <f>SUM(D23/C23*100)</f>
        <v>65.004107210491</v>
      </c>
      <c r="J23" s="84"/>
    </row>
    <row r="24" spans="1:10" customHeight="1" ht="90">
      <c r="A24" s="83">
        <v>9330</v>
      </c>
      <c r="B24" s="81" t="s">
        <v>116</v>
      </c>
      <c r="C24" s="82">
        <v>10190.8</v>
      </c>
      <c r="D24" s="82">
        <v>10190.8</v>
      </c>
      <c r="E24" s="72">
        <f>SUM(D24/C24*100)</f>
        <v>100</v>
      </c>
      <c r="J24" s="84"/>
    </row>
    <row r="25" spans="1:10" customHeight="1" ht="96">
      <c r="A25" s="83">
        <v>9350</v>
      </c>
      <c r="B25" s="81" t="s">
        <v>117</v>
      </c>
      <c r="C25" s="82">
        <v>1768.5</v>
      </c>
      <c r="D25" s="82">
        <v>0.0</v>
      </c>
      <c r="E25" s="72">
        <f>SUM(D25/C25*100)</f>
        <v>0</v>
      </c>
      <c r="J25" s="84"/>
    </row>
    <row r="26" spans="1:10" customHeight="1" ht="108.75">
      <c r="A26" s="83">
        <v>9518</v>
      </c>
      <c r="B26" s="81" t="s">
        <v>118</v>
      </c>
      <c r="C26" s="82">
        <v>1600.7</v>
      </c>
      <c r="D26" s="82">
        <v>1164.2</v>
      </c>
      <c r="E26" s="72">
        <f>SUM(D26/C26*100)</f>
        <v>72.730680327357</v>
      </c>
      <c r="J26" s="84"/>
    </row>
    <row r="27" spans="1:10" customHeight="1" ht="24.75" s="85" customFormat="1">
      <c r="A27" s="80" t="s">
        <v>119</v>
      </c>
      <c r="B27" s="81" t="s">
        <v>58</v>
      </c>
      <c r="C27" s="82">
        <v>28843.8</v>
      </c>
      <c r="D27" s="82">
        <v>16328.5</v>
      </c>
      <c r="E27" s="72">
        <f>SUM(D27/C27*100)</f>
        <v>56.610086049688</v>
      </c>
    </row>
    <row r="28" spans="1:10" customHeight="1" ht="68.25" s="85" customFormat="1">
      <c r="A28" s="80" t="s">
        <v>120</v>
      </c>
      <c r="B28" s="81" t="s">
        <v>121</v>
      </c>
      <c r="C28" s="82">
        <v>30045</v>
      </c>
      <c r="D28" s="82">
        <v>30045</v>
      </c>
      <c r="E28" s="72">
        <f>SUM(D28/C28*100)</f>
        <v>100</v>
      </c>
    </row>
    <row r="29" spans="1:10" customHeight="1" ht="42" s="79" customFormat="1">
      <c r="A29" s="69"/>
      <c r="B29" s="86" t="s">
        <v>122</v>
      </c>
      <c r="C29" s="87">
        <f>SUM(C3:C28)</f>
        <v>2536000.4</v>
      </c>
      <c r="D29" s="87">
        <f>SUM(D3:D28)</f>
        <v>1737397.2</v>
      </c>
      <c r="E29" s="88">
        <f>SUM(D29/C29*100)</f>
        <v>68.509342506413</v>
      </c>
      <c r="F29" s="89"/>
      <c r="G29" s="89"/>
      <c r="H29" s="89"/>
    </row>
    <row r="30" spans="1:10" customHeight="1" ht="26.25" s="79" customFormat="1">
      <c r="A30" s="90"/>
      <c r="B30" s="86" t="s">
        <v>123</v>
      </c>
      <c r="C30" s="91">
        <f>SUM(C31:C32)</f>
        <v>6452.5</v>
      </c>
      <c r="D30" s="91">
        <f>SUM(D31:D32)</f>
        <v>819</v>
      </c>
      <c r="E30" s="88">
        <f>SUM(D30/C30*100)</f>
        <v>12.692754746222</v>
      </c>
    </row>
    <row r="31" spans="1:10" customHeight="1" ht="54">
      <c r="A31" s="90">
        <v>8830</v>
      </c>
      <c r="B31" s="92" t="s">
        <v>124</v>
      </c>
      <c r="C31" s="93">
        <v>1000</v>
      </c>
      <c r="D31" s="93">
        <v>819</v>
      </c>
      <c r="E31" s="72">
        <f>SUM(D31/C31*100)</f>
        <v>81.9</v>
      </c>
      <c r="H31" s="74"/>
    </row>
    <row r="32" spans="1:10" customHeight="1" ht="51.75">
      <c r="A32" s="90">
        <v>8840</v>
      </c>
      <c r="B32" s="94" t="s">
        <v>125</v>
      </c>
      <c r="C32" s="93">
        <v>5452.5</v>
      </c>
      <c r="D32" s="93">
        <v>0.0</v>
      </c>
      <c r="E32" s="72">
        <v>0.0</v>
      </c>
      <c r="H32" s="74"/>
    </row>
    <row r="33" spans="1:10" customHeight="1" ht="45" s="79" customFormat="1">
      <c r="A33" s="90"/>
      <c r="B33" s="86" t="s">
        <v>126</v>
      </c>
      <c r="C33" s="91">
        <f>SUM(C29+C30)</f>
        <v>2542452.9</v>
      </c>
      <c r="D33" s="91">
        <f>SUM(D29+D30)</f>
        <v>1738216.2</v>
      </c>
      <c r="E33" s="88">
        <f>SUM(D33/C33*100)</f>
        <v>68.36768539547</v>
      </c>
    </row>
    <row r="34" spans="1:10" customHeight="1" ht="26.25" s="63" customFormat="1">
      <c r="A34" s="95"/>
      <c r="B34" s="96" t="s">
        <v>127</v>
      </c>
      <c r="C34" s="97"/>
      <c r="D34" s="77"/>
      <c r="E34" s="77"/>
      <c r="G34" s="98"/>
    </row>
    <row r="35" spans="1:10" customHeight="1" ht="30" s="79" customFormat="1">
      <c r="A35" s="90"/>
      <c r="B35" s="99" t="s">
        <v>128</v>
      </c>
      <c r="C35" s="100">
        <f>SUM(C37:C39)</f>
        <v>-166330.7</v>
      </c>
      <c r="D35" s="100" t="s">
        <v>129</v>
      </c>
      <c r="E35" s="93" t="s">
        <v>129</v>
      </c>
    </row>
    <row r="36" spans="1:10" customHeight="1" ht="26.25">
      <c r="A36" s="90">
        <v>600000</v>
      </c>
      <c r="B36" s="101" t="s">
        <v>130</v>
      </c>
      <c r="C36" s="102">
        <f>SUM(C37:C39)</f>
        <v>-166330.7</v>
      </c>
      <c r="D36" s="102" t="s">
        <v>129</v>
      </c>
      <c r="E36" s="102" t="s">
        <v>129</v>
      </c>
    </row>
    <row r="37" spans="1:10" customHeight="1" ht="38.25">
      <c r="A37" s="90">
        <v>602100</v>
      </c>
      <c r="B37" s="103" t="s">
        <v>131</v>
      </c>
      <c r="C37" s="93">
        <v>86004</v>
      </c>
      <c r="D37" s="93" t="s">
        <v>129</v>
      </c>
      <c r="E37" s="93" t="s">
        <v>129</v>
      </c>
    </row>
    <row r="38" spans="1:10" customHeight="1" ht="36">
      <c r="A38" s="90">
        <v>602300</v>
      </c>
      <c r="B38" s="103" t="s">
        <v>132</v>
      </c>
      <c r="C38" s="93">
        <v>62232.1</v>
      </c>
      <c r="D38" s="93" t="s">
        <v>129</v>
      </c>
      <c r="E38" s="93" t="s">
        <v>129</v>
      </c>
    </row>
    <row r="39" spans="1:10" customHeight="1" ht="51" s="105" customFormat="1">
      <c r="A39" s="90">
        <v>602400</v>
      </c>
      <c r="B39" s="104" t="s">
        <v>133</v>
      </c>
      <c r="C39" s="93">
        <v>-314566.8</v>
      </c>
      <c r="D39" s="72" t="s">
        <v>129</v>
      </c>
      <c r="E39" s="72" t="s">
        <v>129</v>
      </c>
    </row>
    <row r="40" spans="1:10" customHeight="1" ht="28.5" s="107" customFormat="1">
      <c r="A40" s="64"/>
      <c r="B40" s="65" t="s">
        <v>134</v>
      </c>
      <c r="C40" s="97"/>
      <c r="D40" s="106"/>
      <c r="E40" s="77"/>
    </row>
    <row r="41" spans="1:10" customHeight="1" ht="27" s="105" customFormat="1">
      <c r="A41" s="108" t="s">
        <v>78</v>
      </c>
      <c r="B41" s="109" t="s">
        <v>79</v>
      </c>
      <c r="C41" s="110">
        <v>41168.6</v>
      </c>
      <c r="D41" s="110">
        <v>31244.4</v>
      </c>
      <c r="E41" s="72">
        <f>SUM(D41/C41*100)</f>
        <v>75.893763693689</v>
      </c>
    </row>
    <row r="42" spans="1:10" customHeight="1" ht="23.25" s="105" customFormat="1">
      <c r="A42" s="108" t="s">
        <v>80</v>
      </c>
      <c r="B42" s="111" t="s">
        <v>81</v>
      </c>
      <c r="C42" s="110">
        <v>405881.2</v>
      </c>
      <c r="D42" s="112">
        <v>86712.8</v>
      </c>
      <c r="E42" s="72">
        <f>SUM(D42/C42*100)</f>
        <v>21.364083874789</v>
      </c>
      <c r="G42" s="113"/>
    </row>
    <row r="43" spans="1:10" customHeight="1" ht="22.5" s="105" customFormat="1">
      <c r="A43" s="108" t="s">
        <v>82</v>
      </c>
      <c r="B43" s="111" t="s">
        <v>135</v>
      </c>
      <c r="C43" s="110">
        <v>8572.2</v>
      </c>
      <c r="D43" s="110">
        <v>6051.1</v>
      </c>
      <c r="E43" s="72">
        <f>SUM(D43/C43*100)</f>
        <v>70.589813583444</v>
      </c>
    </row>
    <row r="44" spans="1:10" customHeight="1" ht="33.75" s="105" customFormat="1">
      <c r="A44" s="108" t="s">
        <v>84</v>
      </c>
      <c r="B44" s="111" t="s">
        <v>136</v>
      </c>
      <c r="C44" s="110">
        <v>49822.1</v>
      </c>
      <c r="D44" s="110">
        <v>31988.8</v>
      </c>
      <c r="E44" s="72">
        <f>SUM(D44/C44*100)</f>
        <v>64.206045108496</v>
      </c>
      <c r="G44" s="113"/>
    </row>
    <row r="45" spans="1:10" customHeight="1" ht="24.75" s="105" customFormat="1">
      <c r="A45" s="114">
        <v>4000</v>
      </c>
      <c r="B45" s="111" t="s">
        <v>137</v>
      </c>
      <c r="C45" s="110">
        <v>4454.3</v>
      </c>
      <c r="D45" s="115">
        <v>2958.6</v>
      </c>
      <c r="E45" s="72">
        <f>SUM(D45/C45*100)</f>
        <v>66.421210964686</v>
      </c>
    </row>
    <row r="46" spans="1:10" customHeight="1" ht="24" s="105" customFormat="1">
      <c r="A46" s="114">
        <v>5000</v>
      </c>
      <c r="B46" s="111" t="s">
        <v>138</v>
      </c>
      <c r="C46" s="115">
        <v>758.4</v>
      </c>
      <c r="D46" s="115">
        <v>621.3</v>
      </c>
      <c r="E46" s="72">
        <f>SUM(D46/C46*100)</f>
        <v>81.92246835443</v>
      </c>
    </row>
    <row r="47" spans="1:10" customHeight="1" ht="36" s="105" customFormat="1">
      <c r="A47" s="108" t="s">
        <v>91</v>
      </c>
      <c r="B47" s="111" t="s">
        <v>92</v>
      </c>
      <c r="C47" s="110">
        <v>53</v>
      </c>
      <c r="D47" s="110">
        <v>0.0</v>
      </c>
      <c r="E47" s="72">
        <f>SUM(D47/C47*100)</f>
        <v>0</v>
      </c>
    </row>
    <row r="48" spans="1:10" customHeight="1" ht="24" s="105" customFormat="1">
      <c r="A48" s="114">
        <v>7300</v>
      </c>
      <c r="B48" s="116" t="s">
        <v>94</v>
      </c>
      <c r="C48" s="110">
        <v>108923.3</v>
      </c>
      <c r="D48" s="110">
        <v>51773.9</v>
      </c>
      <c r="E48" s="72">
        <f>SUM(D48/C48*100)</f>
        <v>47.532437963227</v>
      </c>
    </row>
    <row r="49" spans="1:10" customHeight="1" ht="38.25" s="105" customFormat="1">
      <c r="A49" s="114">
        <v>7400</v>
      </c>
      <c r="B49" s="103" t="s">
        <v>96</v>
      </c>
      <c r="C49" s="110">
        <v>17081.7</v>
      </c>
      <c r="D49" s="110">
        <v>1486.4</v>
      </c>
      <c r="E49" s="72">
        <f>SUM(D49/C49*100)</f>
        <v>8.7017100171529</v>
      </c>
    </row>
    <row r="50" spans="1:10" customHeight="1" ht="51" s="105" customFormat="1">
      <c r="A50" s="114">
        <v>8100</v>
      </c>
      <c r="B50" s="111" t="s">
        <v>101</v>
      </c>
      <c r="C50" s="110">
        <v>3518</v>
      </c>
      <c r="D50" s="110">
        <v>523.9</v>
      </c>
      <c r="E50" s="72">
        <f>SUM(D50/C50*100)</f>
        <v>14.891984081865</v>
      </c>
    </row>
    <row r="51" spans="1:10" customHeight="1" ht="36.75" s="105" customFormat="1">
      <c r="A51" s="114">
        <v>8300</v>
      </c>
      <c r="B51" s="111" t="s">
        <v>139</v>
      </c>
      <c r="C51" s="110">
        <v>71945.3</v>
      </c>
      <c r="D51" s="110">
        <v>0.0</v>
      </c>
      <c r="E51" s="72">
        <f>SUM(D51/C51*100)</f>
        <v>0</v>
      </c>
    </row>
    <row r="52" spans="1:10" customHeight="1" ht="24" s="105" customFormat="1">
      <c r="A52" s="117">
        <v>8400</v>
      </c>
      <c r="B52" s="111" t="s">
        <v>103</v>
      </c>
      <c r="C52" s="110">
        <v>1000</v>
      </c>
      <c r="D52" s="110">
        <v>997.9</v>
      </c>
      <c r="E52" s="72">
        <f>SUM(D52/C52*100)</f>
        <v>99.79</v>
      </c>
      <c r="F52" s="74"/>
      <c r="G52" s="74"/>
      <c r="I52" s="113"/>
    </row>
    <row r="53" spans="1:10" customHeight="1" ht="24" s="105" customFormat="1">
      <c r="A53" s="117">
        <v>8700</v>
      </c>
      <c r="B53" s="70" t="s">
        <v>105</v>
      </c>
      <c r="C53" s="110">
        <v>9608.8</v>
      </c>
      <c r="D53" s="110">
        <v>0.0</v>
      </c>
      <c r="E53" s="72">
        <f>SUM(D53/C53*100)</f>
        <v>0</v>
      </c>
      <c r="F53" s="74"/>
      <c r="G53" s="74"/>
    </row>
    <row r="54" spans="1:10" customHeight="1" ht="23.25" s="120" customFormat="1">
      <c r="A54" s="69" t="s">
        <v>106</v>
      </c>
      <c r="B54" s="75" t="s">
        <v>107</v>
      </c>
      <c r="C54" s="118"/>
      <c r="D54" s="118"/>
      <c r="E54" s="72"/>
      <c r="F54" s="119"/>
      <c r="G54" s="119"/>
    </row>
    <row r="55" spans="1:10" customHeight="1" ht="22.5" s="122" customFormat="1">
      <c r="A55" s="114">
        <v>9770</v>
      </c>
      <c r="B55" s="121" t="s">
        <v>58</v>
      </c>
      <c r="C55" s="82">
        <v>37768.1</v>
      </c>
      <c r="D55" s="82">
        <v>21288</v>
      </c>
      <c r="E55" s="72">
        <f>SUM(D55/C55*100)</f>
        <v>56.365027629137</v>
      </c>
      <c r="G55" s="123"/>
      <c r="H55" s="124"/>
    </row>
    <row r="56" spans="1:10" customHeight="1" ht="63" s="125" customFormat="1">
      <c r="A56" s="90">
        <v>9800</v>
      </c>
      <c r="B56" s="116" t="s">
        <v>140</v>
      </c>
      <c r="C56" s="82">
        <v>16880</v>
      </c>
      <c r="D56" s="82">
        <v>12549</v>
      </c>
      <c r="E56" s="72">
        <f>SUM(D56/C56*100)</f>
        <v>74.342417061611</v>
      </c>
      <c r="G56" s="126"/>
      <c r="H56" s="126"/>
    </row>
    <row r="57" spans="1:10" customHeight="1" ht="36" s="130" customFormat="1">
      <c r="A57" s="127"/>
      <c r="B57" s="128" t="s">
        <v>141</v>
      </c>
      <c r="C57" s="129">
        <f>SUM(C41:C56)</f>
        <v>777435</v>
      </c>
      <c r="D57" s="129">
        <f>SUM(D41:D56)</f>
        <v>248196.1</v>
      </c>
      <c r="E57" s="88">
        <f>SUM(D57/C57*100)</f>
        <v>31.924996945082</v>
      </c>
      <c r="G57" s="131"/>
      <c r="H57" s="131"/>
    </row>
    <row r="58" spans="1:10" customHeight="1" ht="25.5" s="130" customFormat="1">
      <c r="A58" s="90"/>
      <c r="B58" s="86" t="s">
        <v>123</v>
      </c>
      <c r="C58" s="91">
        <f>SUM(C59+C61+C64)</f>
        <v>0</v>
      </c>
      <c r="D58" s="91">
        <f>SUM(D59+D61+D64)</f>
        <v>-2878.3</v>
      </c>
      <c r="E58" s="72"/>
      <c r="H58" s="131"/>
    </row>
    <row r="59" spans="1:10" customHeight="1" ht="75.75" s="130" customFormat="1">
      <c r="A59" s="90">
        <v>8820</v>
      </c>
      <c r="B59" s="94" t="s">
        <v>142</v>
      </c>
      <c r="C59" s="102">
        <f>SUM(C60:C60)</f>
        <v>0</v>
      </c>
      <c r="D59" s="102">
        <f>SUM(D60:D60)</f>
        <v>-179.1</v>
      </c>
      <c r="E59" s="72"/>
    </row>
    <row r="60" spans="1:10" customHeight="1" ht="19.5" s="130" customFormat="1">
      <c r="A60" s="90">
        <v>8822</v>
      </c>
      <c r="B60" s="116" t="s">
        <v>143</v>
      </c>
      <c r="C60" s="93">
        <v>0.0</v>
      </c>
      <c r="D60" s="93">
        <v>-179.1</v>
      </c>
      <c r="E60" s="72"/>
    </row>
    <row r="61" spans="1:10" customHeight="1" ht="59.25" s="132" customFormat="1">
      <c r="A61" s="90">
        <v>8830</v>
      </c>
      <c r="B61" s="94" t="s">
        <v>124</v>
      </c>
      <c r="C61" s="102">
        <f>SUM(C62:C63)</f>
        <v>0</v>
      </c>
      <c r="D61" s="102">
        <f>SUM(D62:D63)</f>
        <v>0</v>
      </c>
      <c r="E61" s="72"/>
    </row>
    <row r="62" spans="1:10" customHeight="1" ht="21" s="132" customFormat="1">
      <c r="A62" s="90">
        <v>8831</v>
      </c>
      <c r="B62" s="116" t="s">
        <v>144</v>
      </c>
      <c r="C62" s="93">
        <v>590</v>
      </c>
      <c r="D62" s="93">
        <v>482.4</v>
      </c>
      <c r="E62" s="72">
        <f>SUM(D62/C62*100)</f>
        <v>81.762711864407</v>
      </c>
    </row>
    <row r="63" spans="1:10" customHeight="1" ht="22.5" s="132" customFormat="1">
      <c r="A63" s="90">
        <v>8832</v>
      </c>
      <c r="B63" s="116" t="s">
        <v>143</v>
      </c>
      <c r="C63" s="93">
        <v>-590</v>
      </c>
      <c r="D63" s="93">
        <v>-482.4</v>
      </c>
      <c r="E63" s="72">
        <f>SUM(D63/C63*100)</f>
        <v>81.762711864407</v>
      </c>
    </row>
    <row r="64" spans="1:10" customHeight="1" ht="57" s="132" customFormat="1">
      <c r="A64" s="90">
        <v>8840</v>
      </c>
      <c r="B64" s="94" t="s">
        <v>125</v>
      </c>
      <c r="C64" s="93">
        <f>SUM(C65:C65)</f>
        <v>0</v>
      </c>
      <c r="D64" s="93">
        <f>SUM(D65:D65)</f>
        <v>-2699.2</v>
      </c>
      <c r="E64" s="72"/>
    </row>
    <row r="65" spans="1:10" customHeight="1" ht="26.25" s="132" customFormat="1">
      <c r="A65" s="90">
        <v>8842</v>
      </c>
      <c r="B65" s="116" t="s">
        <v>143</v>
      </c>
      <c r="C65" s="93">
        <v>0.0</v>
      </c>
      <c r="D65" s="93">
        <v>-2699.2</v>
      </c>
      <c r="E65" s="72"/>
    </row>
    <row r="66" spans="1:10" customHeight="1" ht="49.5" s="130" customFormat="1">
      <c r="A66" s="90"/>
      <c r="B66" s="86" t="s">
        <v>145</v>
      </c>
      <c r="C66" s="91">
        <f>SUM(C57:C58)</f>
        <v>777435</v>
      </c>
      <c r="D66" s="91">
        <f>SUM(D57:D58)</f>
        <v>245317.8</v>
      </c>
      <c r="E66" s="88">
        <f>SUM(D66/C66*100)</f>
        <v>31.554766636439</v>
      </c>
    </row>
    <row r="67" spans="1:10" customHeight="1" ht="24.75" s="132" customFormat="1">
      <c r="A67" s="95"/>
      <c r="B67" s="96" t="s">
        <v>146</v>
      </c>
      <c r="C67" s="97"/>
      <c r="D67" s="97"/>
      <c r="E67" s="77"/>
    </row>
    <row r="68" spans="1:10" customHeight="1" ht="26.25" s="132" customFormat="1">
      <c r="A68" s="90"/>
      <c r="B68" s="99" t="s">
        <v>128</v>
      </c>
      <c r="C68" s="100">
        <f>SUM(C70:C72)</f>
        <v>483729.1</v>
      </c>
      <c r="D68" s="100" t="s">
        <v>129</v>
      </c>
      <c r="E68" s="93" t="s">
        <v>129</v>
      </c>
    </row>
    <row r="69" spans="1:10" customHeight="1" ht="30.75" s="132" customFormat="1">
      <c r="A69" s="90">
        <v>600000</v>
      </c>
      <c r="B69" s="101" t="s">
        <v>130</v>
      </c>
      <c r="C69" s="102">
        <f>SUM(C70:C72)</f>
        <v>483729.1</v>
      </c>
      <c r="D69" s="102" t="s">
        <v>129</v>
      </c>
      <c r="E69" s="102" t="s">
        <v>129</v>
      </c>
      <c r="F69" s="133"/>
    </row>
    <row r="70" spans="1:10" customHeight="1" ht="35.25" s="63" customFormat="1">
      <c r="A70" s="90">
        <v>602100</v>
      </c>
      <c r="B70" s="103" t="s">
        <v>131</v>
      </c>
      <c r="C70" s="93">
        <v>231394.4</v>
      </c>
      <c r="D70" s="93" t="s">
        <v>129</v>
      </c>
      <c r="E70" s="93" t="s">
        <v>129</v>
      </c>
      <c r="F70" s="133"/>
    </row>
    <row r="71" spans="1:10" customHeight="1" ht="40.5" s="63" customFormat="1">
      <c r="A71" s="90">
        <v>602300</v>
      </c>
      <c r="B71" s="103" t="s">
        <v>132</v>
      </c>
      <c r="C71" s="93">
        <v>-62232.1</v>
      </c>
      <c r="D71" s="93" t="s">
        <v>129</v>
      </c>
      <c r="E71" s="93" t="s">
        <v>129</v>
      </c>
      <c r="F71" s="133"/>
    </row>
    <row r="72" spans="1:10" customHeight="1" ht="54">
      <c r="A72" s="90">
        <v>602400</v>
      </c>
      <c r="B72" s="104" t="s">
        <v>133</v>
      </c>
      <c r="C72" s="93">
        <v>314566.8</v>
      </c>
      <c r="D72" s="72" t="s">
        <v>129</v>
      </c>
      <c r="E72" s="72" t="s">
        <v>129</v>
      </c>
      <c r="F72" s="133"/>
    </row>
    <row r="73" spans="1:10" customHeight="1" ht="53.25" s="68" customFormat="1">
      <c r="A73" s="90"/>
      <c r="B73" s="86" t="s">
        <v>147</v>
      </c>
      <c r="C73" s="91">
        <f>SUM(C33+C66)</f>
        <v>3319887.9</v>
      </c>
      <c r="D73" s="91">
        <f>SUM(D33+D66)</f>
        <v>1983534</v>
      </c>
      <c r="E73" s="88">
        <f>SUM(D73/C73*100)</f>
        <v>59.74701736164</v>
      </c>
      <c r="F73" s="134"/>
      <c r="G73" s="135"/>
    </row>
    <row r="74" spans="1:10" customHeight="1" ht="54.75" s="68" customFormat="1">
      <c r="A74" s="136"/>
      <c r="B74" s="137"/>
      <c r="C74" s="138"/>
      <c r="D74" s="138"/>
      <c r="E74" s="134"/>
      <c r="F74" s="134"/>
    </row>
    <row r="75" spans="1:10" customHeight="1" ht="21.75">
      <c r="A75" s="139" t="s">
        <v>148</v>
      </c>
      <c r="B75" s="139"/>
      <c r="C75" s="139"/>
      <c r="D75" s="139"/>
      <c r="E75" s="140"/>
    </row>
    <row r="76" spans="1:10" customHeight="1" ht="18.75">
      <c r="A76" s="141" t="s">
        <v>149</v>
      </c>
      <c r="B76" s="141"/>
      <c r="C76" s="142" t="s">
        <v>150</v>
      </c>
      <c r="D76" s="142"/>
      <c r="E76" s="142"/>
    </row>
    <row r="81" spans="1:10" customHeight="1" ht="26.25">
      <c r="B81" s="143"/>
      <c r="C81" s="143"/>
      <c r="D81" s="144"/>
      <c r="E81" s="144"/>
    </row>
    <row r="82" spans="1:10" customHeight="1" ht="26.25">
      <c r="B82" s="143"/>
      <c r="C82" s="145"/>
      <c r="D82" s="145"/>
      <c r="E82" s="144"/>
    </row>
    <row r="83" spans="1:10" customHeight="1" ht="26.25">
      <c r="B83" s="143"/>
      <c r="C83" s="145"/>
      <c r="D83" s="145"/>
      <c r="E83" s="144"/>
    </row>
    <row r="84" spans="1:10" customHeight="1" ht="26.25">
      <c r="B84" s="143"/>
      <c r="C84" s="146"/>
      <c r="D84" s="146"/>
      <c r="E84" s="144"/>
    </row>
    <row r="85" spans="1:10" customHeight="1" ht="26.25">
      <c r="B85" s="143"/>
      <c r="C85" s="143"/>
      <c r="D85" s="144"/>
      <c r="E85" s="144"/>
    </row>
    <row r="86" spans="1:10" customHeight="1" ht="26.25">
      <c r="B86" s="143"/>
      <c r="C86" s="145"/>
      <c r="D86" s="145"/>
      <c r="E86" s="144"/>
    </row>
    <row r="87" spans="1:10" customHeight="1" ht="26.25">
      <c r="B87" s="143"/>
      <c r="C87" s="143"/>
      <c r="D87" s="144"/>
      <c r="E87" s="144"/>
    </row>
    <row r="88" spans="1:10" customHeight="1" ht="26.25">
      <c r="B88" s="143"/>
      <c r="C88" s="145"/>
      <c r="D88" s="145"/>
      <c r="E88" s="144"/>
    </row>
    <row r="89" spans="1:10" customHeight="1" ht="26.25">
      <c r="B89" s="143"/>
      <c r="C89" s="145"/>
      <c r="D89" s="147"/>
      <c r="E89" s="144"/>
    </row>
    <row r="90" spans="1:10" customHeight="1" ht="26.25">
      <c r="B90" s="143"/>
      <c r="C90" s="143"/>
      <c r="D90" s="144"/>
      <c r="E90" s="144"/>
    </row>
    <row r="91" spans="1:10" customHeight="1" ht="26.25">
      <c r="B91" s="143"/>
      <c r="C91" s="146"/>
      <c r="D91" s="146"/>
      <c r="E91" s="144"/>
    </row>
    <row r="92" spans="1:10" customHeight="1" ht="26.25">
      <c r="B92" s="143"/>
      <c r="C92" s="143"/>
      <c r="D92" s="144"/>
      <c r="E92" s="144"/>
    </row>
    <row r="93" spans="1:10" customHeight="1" ht="26.25">
      <c r="B93" s="143"/>
      <c r="C93" s="143"/>
      <c r="D93" s="144"/>
      <c r="E93" s="144"/>
    </row>
    <row r="94" spans="1:10" customHeight="1" ht="26.25">
      <c r="B94" s="143"/>
      <c r="C94" s="143"/>
      <c r="D94" s="144"/>
      <c r="E94" s="144"/>
    </row>
    <row r="98" spans="1:10" customHeight="1" ht="26.25">
      <c r="C98" s="148"/>
      <c r="D98" s="149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75:D75"/>
    <mergeCell ref="A76:B76"/>
    <mergeCell ref="C76:E76"/>
  </mergeCells>
  <printOptions gridLines="false" gridLinesSet="true"/>
  <pageMargins left="1.3779527559055" right="0.59055118110236" top="0.74803149606299" bottom="0.74803149606299" header="0.23622047244094" footer="0.19685039370079"/>
  <pageSetup paperSize="9" orientation="portrait" scale="85" fitToHeight="5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Доходи_9_міс</vt:lpstr>
      <vt:lpstr>видатки  9 міс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Ярослав</dc:creator>
  <cp:lastModifiedBy>Asus</cp:lastModifiedBy>
  <dcterms:created xsi:type="dcterms:W3CDTF">1999-07-22T09:31:07+03:00</dcterms:created>
  <dcterms:modified xsi:type="dcterms:W3CDTF">2024-11-11T17:09:39+02:00</dcterms:modified>
  <dc:title>Untitled Spreadsheet</dc:title>
  <dc:description/>
  <dc:subject/>
  <cp:keywords/>
  <cp:category/>
</cp:coreProperties>
</file>