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25" windowWidth="19815" windowHeight="7365"/>
  </bookViews>
  <sheets>
    <sheet name="Лист1" sheetId="1" r:id="rId1"/>
  </sheets>
  <definedNames>
    <definedName name="_xlnm.Print_Titles" localSheetId="0">Лист1!$9:$9</definedName>
  </definedNames>
  <calcPr calcId="999999"/>
</workbook>
</file>

<file path=xl/calcChain.xml><?xml version="1.0" encoding="utf-8"?>
<calcChain xmlns="http://schemas.openxmlformats.org/spreadsheetml/2006/main">
  <c r="V17" i="1"/>
  <c r="U17"/>
  <c r="T17"/>
  <c r="S17"/>
  <c r="R17"/>
  <c r="Q17"/>
  <c r="P17"/>
  <c r="O17"/>
  <c r="N17"/>
  <c r="M17"/>
  <c r="I17"/>
  <c r="H17"/>
  <c r="G17"/>
  <c r="F17"/>
  <c r="V16"/>
  <c r="U16"/>
  <c r="O16"/>
  <c r="V15"/>
  <c r="U15"/>
  <c r="O15"/>
  <c r="V14"/>
  <c r="U14"/>
  <c r="O14"/>
  <c r="V13"/>
  <c r="U13"/>
  <c r="O13"/>
  <c r="V12"/>
  <c r="U12"/>
  <c r="O12"/>
</calcChain>
</file>

<file path=xl/sharedStrings.xml><?xml version="1.0" encoding="utf-8"?>
<sst xmlns="http://schemas.openxmlformats.org/spreadsheetml/2006/main" count="51" uniqueCount="35">
  <si>
    <t xml:space="preserve">Івано-Франківська обласна державна адміністрація </t>
  </si>
  <si>
    <t>ВИТЯГ З РОЗРАХУНКОВО-ПЛАТІЖНОЇ ВІДОМОСТІ</t>
  </si>
  <si>
    <t xml:space="preserve"> серпень 2024</t>
  </si>
  <si>
    <t>№з/п</t>
  </si>
  <si>
    <t>Таб №</t>
  </si>
  <si>
    <t>ПІБ</t>
  </si>
  <si>
    <t>Посада</t>
  </si>
  <si>
    <t>відпрацьовано</t>
  </si>
  <si>
    <t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</si>
  <si>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</si>
  <si>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</si>
  <si>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</si>
  <si>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>Премія</t>
  </si>
  <si>
    <t>Відпустка</t>
  </si>
  <si>
    <t>Матеріальна допомога на оздоровлення</t>
  </si>
  <si>
    <t>Лікарняні перші 5 днів</t>
  </si>
  <si>
    <t>Лікарняні ПФУ</t>
  </si>
  <si>
    <t>РАЗОМ нараховано</t>
  </si>
  <si>
    <t>Проф.внески</t>
  </si>
  <si>
    <t>аванс</t>
  </si>
  <si>
    <t>Виплата лікарняних ПФУ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</si>
  <si>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</si>
  <si>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</si>
  <si>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</si>
  <si>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</si>
  <si>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</si>
  <si>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</si>
  <si>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Онищук Світлана Василівна</t>
  </si>
  <si>
    <t>Голова обласної державної адміністрації</t>
  </si>
  <si>
    <t>Ільчишин Віталій Васильович</t>
  </si>
  <si>
    <t>Заступник голови обласної державної адміністрації</t>
  </si>
  <si>
    <t>Сірко Людмила Іванівна</t>
  </si>
  <si>
    <t>Созоник Вадим Васильович</t>
  </si>
  <si>
    <t>Футерко Богдан Любомирович</t>
  </si>
  <si>
    <t>Разом по листу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</si>
</sst>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2">
    <font>
      <sz val="10"/>
      <color rgb="FF000000"/>
      <name val="Arial Cyr"/>
    </font>
    <font>
      <sz val="10"/>
      <color rgb="FF000000"/>
      <name val="Arial"/>
    </font>
    <font>
      <sz val="14"/>
      <color rgb="FF000000"/>
      <name val="Arial"/>
    </font>
    <font>
      <sz val="12"/>
      <color rgb="FF000000"/>
      <name val="Times New Roman CYR"/>
    </font>
    <font>
      <b/>
      <sz val="14"/>
      <color rgb="FF000000"/>
      <name val="Times New Roman CYR"/>
    </font>
    <font>
      <b/>
      <sz val="10"/>
      <color rgb="FF000000"/>
      <name val="Arial Cyr"/>
    </font>
    <font>
      <sz val="12"/>
      <color rgb="FF000000"/>
      <name val="Arial Cyr"/>
    </font>
    <font>
      <b/>
      <sz val="10"/>
      <color rgb="FF000000"/>
      <name val="Arial"/>
    </font>
    <font>
      <b/>
      <i/>
      <sz val="12"/>
      <color rgb="FF000000"/>
      <name val="Times New Roman CYR"/>
    </font>
    <font>
      <b/>
      <sz val="12"/>
      <color rgb="FF000000"/>
      <name val="Arial Cyr"/>
    </font>
    <font>
      <b/>
      <i/>
      <sz val="12"/>
      <color rgb="FF000000"/>
      <name val="Arial"/>
    </font>
    <font>
      <b/>
      <i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Protection="1"/>
    <xf numFmtId="0" fontId="0" fillId="0" borderId="0" xfId="0" applyAlignment="1" applyProtection="1">
      <alignment horizontal="left" vertical="top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164" fontId="3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0" fillId="2" borderId="9" xfId="0" applyFill="1" applyBorder="1" applyProtection="1"/>
    <xf numFmtId="49" fontId="5" fillId="2" borderId="10" xfId="0" applyNumberFormat="1" applyFont="1" applyFill="1" applyBorder="1" applyAlignment="1" applyProtection="1">
      <alignment horizontal="left" vertical="center"/>
    </xf>
    <xf numFmtId="49" fontId="5" fillId="2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right" vertical="top" wrapText="1"/>
    </xf>
    <xf numFmtId="0" fontId="0" fillId="0" borderId="12" xfId="0" applyBorder="1" applyAlignment="1" applyProtection="1">
      <alignment horizontal="left" vertical="top" wrapText="1"/>
    </xf>
    <xf numFmtId="2" fontId="0" fillId="0" borderId="12" xfId="0" applyNumberFormat="1" applyBorder="1" applyAlignment="1" applyProtection="1">
      <alignment horizontal="right" vertical="top"/>
    </xf>
    <xf numFmtId="0" fontId="0" fillId="0" borderId="0" xfId="0" applyAlignment="1" applyProtection="1">
      <alignment vertical="top"/>
    </xf>
    <xf numFmtId="0" fontId="0" fillId="0" borderId="12" xfId="0" applyBorder="1" applyAlignment="1" applyProtection="1">
      <alignment horizontal="left" vertical="top" wrapText="1"/>
    </xf>
    <xf numFmtId="1" fontId="0" fillId="0" borderId="12" xfId="0" applyNumberFormat="1" applyBorder="1" applyAlignment="1" applyProtection="1">
      <alignment horizontal="center" vertical="top"/>
    </xf>
    <xf numFmtId="0" fontId="0" fillId="2" borderId="10" xfId="0" applyFill="1" applyBorder="1" applyProtection="1"/>
    <xf numFmtId="0" fontId="0" fillId="0" borderId="13" xfId="0" applyBorder="1" applyAlignment="1" applyProtection="1">
      <alignment horizontal="right" vertical="top" wrapText="1"/>
    </xf>
    <xf numFmtId="0" fontId="6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9" fillId="0" borderId="0" xfId="0" applyFont="1" applyProtection="1"/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165" fontId="5" fillId="0" borderId="16" xfId="0" applyNumberFormat="1" applyFont="1" applyBorder="1" applyAlignment="1" applyProtection="1">
      <alignment horizontal="right" vertical="top"/>
    </xf>
    <xf numFmtId="2" fontId="5" fillId="0" borderId="16" xfId="0" applyNumberFormat="1" applyFont="1" applyBorder="1" applyAlignment="1" applyProtection="1">
      <alignment horizontal="right" vertical="top" wrapText="1"/>
    </xf>
    <xf numFmtId="0" fontId="10" fillId="0" borderId="0" xfId="0" applyFont="1" applyAlignment="1" applyProtection="1">
      <alignment horizontal="left" vertical="top"/>
    </xf>
    <xf numFmtId="164" fontId="8" fillId="0" borderId="0" xfId="0" applyNumberFormat="1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"/>
  <sheetViews>
    <sheetView showGridLines="0" tabSelected="1" view="pageBreakPreview" zoomScale="85" workbookViewId="0">
      <selection activeCell="V16" sqref="V16"/>
    </sheetView>
  </sheetViews>
  <sheetFormatPr defaultColWidth="9.140625" defaultRowHeight="13.15" customHeight="1"/>
  <cols>
    <col min="1" max="2" width="4.28515625" customWidth="1"/>
    <col min="3" max="3" width="13.140625" customWidth="1"/>
    <col min="4" max="4" width="16.140625" customWidth="1"/>
    <col min="5" max="5" width="5.85546875" customWidth="1"/>
    <col min="6" max="6" width="10.28515625" customWidth="1"/>
    <col min="7" max="7" width="9.42578125" customWidth="1"/>
    <col min="8" max="8" width="9.5703125" customWidth="1"/>
    <col min="9" max="9" width="9.28515625" customWidth="1"/>
    <col min="10" max="10" width="8.85546875" customWidth="1"/>
    <col min="11" max="11" width="10.7109375" customWidth="1"/>
    <col min="12" max="13" width="12.7109375" customWidth="1"/>
    <col min="14" max="14" width="10" customWidth="1"/>
    <col min="15" max="15" width="12.28515625" customWidth="1"/>
    <col min="16" max="17" width="9.28515625" customWidth="1"/>
    <col min="18" max="18" width="11.28515625" customWidth="1"/>
    <col min="19" max="19" width="10.140625" customWidth="1"/>
    <col min="20" max="20" width="8.85546875" customWidth="1"/>
    <col min="21" max="21" width="11.28515625" customWidth="1"/>
    <col min="22" max="22" width="11" customWidth="1"/>
  </cols>
  <sheetData>
    <row r="1" spans="1:22" ht="13.15" customHeight="1">
      <c r="A1" s="3"/>
      <c r="B1" s="3"/>
      <c r="C1" s="4">
        <v>1</v>
      </c>
      <c r="D1" s="4"/>
      <c r="E1" s="5"/>
      <c r="F1" s="5"/>
    </row>
    <row r="2" spans="1:22" ht="17.45" customHeight="1">
      <c r="A2" s="35" t="s">
        <v>0</v>
      </c>
      <c r="B2" s="35"/>
      <c r="C2" s="36"/>
      <c r="D2" s="36"/>
      <c r="E2" s="29"/>
      <c r="F2" s="29"/>
      <c r="G2" s="27"/>
    </row>
    <row r="3" spans="1:22" ht="13.15" customHeight="1">
      <c r="A3" s="37">
        <v>20567921</v>
      </c>
      <c r="B3" s="37"/>
      <c r="C3" s="37"/>
      <c r="D3" s="7"/>
      <c r="E3" s="2"/>
      <c r="F3" s="2"/>
    </row>
    <row r="4" spans="1:22" ht="16.899999999999999" customHeight="1">
      <c r="A4" s="28"/>
      <c r="B4" s="28"/>
      <c r="C4" s="40" t="s">
        <v>1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1:22" ht="7.9" customHeight="1">
      <c r="A5" s="28"/>
      <c r="B5" s="28"/>
      <c r="C5" s="28"/>
      <c r="D5" s="7"/>
      <c r="E5" s="2"/>
      <c r="F5" s="2"/>
      <c r="H5" s="30"/>
      <c r="I5" s="30"/>
      <c r="J5" s="30"/>
      <c r="K5" s="30"/>
      <c r="L5" s="30"/>
      <c r="M5" s="30"/>
      <c r="N5" s="30"/>
    </row>
    <row r="6" spans="1:22" ht="18.600000000000001" customHeight="1">
      <c r="A6" s="28"/>
      <c r="B6" s="28"/>
      <c r="C6" s="42" t="s">
        <v>2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1:22" ht="13.15" customHeight="1">
      <c r="A7" s="28"/>
      <c r="B7" s="28"/>
      <c r="C7" s="28"/>
      <c r="D7" s="7"/>
      <c r="E7" s="2"/>
      <c r="F7" s="2"/>
    </row>
    <row r="8" spans="1:22" ht="13.15" customHeight="1">
      <c r="A8" s="6"/>
      <c r="B8" s="6"/>
      <c r="C8" s="1"/>
      <c r="D8" s="1"/>
      <c r="E8" s="1"/>
      <c r="F8" s="1"/>
    </row>
    <row r="9" spans="1:22" ht="42" customHeight="1">
      <c r="A9" s="8" t="s">
        <v>3</v>
      </c>
      <c r="B9" s="12" t="s">
        <v>4</v>
      </c>
      <c r="C9" s="9" t="s">
        <v>5</v>
      </c>
      <c r="D9" s="11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  <c r="L9" s="10" t="s">
        <v>14</v>
      </c>
      <c r="M9" s="10" t="s">
        <v>15</v>
      </c>
      <c r="N9" s="10" t="s">
        <v>16</v>
      </c>
      <c r="O9" s="10" t="s">
        <v>17</v>
      </c>
      <c r="P9" s="10" t="s">
        <v>18</v>
      </c>
      <c r="Q9" s="10" t="s">
        <v>19</v>
      </c>
      <c r="R9" s="10" t="s">
        <v>20</v>
      </c>
      <c r="S9" s="10" t="s">
        <v>21</v>
      </c>
      <c r="T9" s="10" t="s">
        <v>22</v>
      </c>
      <c r="U9" s="10" t="s">
        <v>23</v>
      </c>
      <c r="V9" s="9" t="s">
        <v>24</v>
      </c>
    </row>
    <row r="10" spans="1:22" ht="30" customHeight="1">
      <c r="A10" s="13"/>
      <c r="B10" s="15"/>
      <c r="C10" s="14"/>
      <c r="D10" s="14"/>
      <c r="E10" s="14" t="s">
        <v>25</v>
      </c>
      <c r="F10" s="14" t="s">
        <v>26</v>
      </c>
      <c r="G10" s="14" t="s">
        <v>26</v>
      </c>
      <c r="H10" s="14" t="s">
        <v>26</v>
      </c>
      <c r="I10" s="14" t="s">
        <v>26</v>
      </c>
      <c r="J10" s="14" t="s">
        <v>26</v>
      </c>
      <c r="K10" s="14" t="s">
        <v>26</v>
      </c>
      <c r="L10" s="14" t="s">
        <v>26</v>
      </c>
      <c r="M10" s="14" t="s">
        <v>26</v>
      </c>
      <c r="N10" s="14"/>
      <c r="O10" s="14" t="s">
        <v>26</v>
      </c>
      <c r="P10" s="14" t="s">
        <v>26</v>
      </c>
      <c r="Q10" s="14" t="s">
        <v>26</v>
      </c>
      <c r="R10" s="14"/>
      <c r="S10" s="14" t="s">
        <v>26</v>
      </c>
      <c r="T10" s="14" t="s">
        <v>26</v>
      </c>
      <c r="U10" s="14" t="s">
        <v>26</v>
      </c>
      <c r="V10" s="14"/>
    </row>
    <row r="11" spans="1:22" ht="9.6" customHeight="1">
      <c r="A11" s="16"/>
      <c r="B11" s="25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s="22" customFormat="1" ht="43.9" customHeight="1">
      <c r="A12" s="19">
        <v>1</v>
      </c>
      <c r="B12" s="26">
        <v>351</v>
      </c>
      <c r="C12" s="20" t="s">
        <v>27</v>
      </c>
      <c r="D12" s="23" t="s">
        <v>28</v>
      </c>
      <c r="E12" s="24">
        <v>22</v>
      </c>
      <c r="F12" s="21">
        <v>85064</v>
      </c>
      <c r="G12" s="21"/>
      <c r="H12" s="21">
        <v>12759.6</v>
      </c>
      <c r="I12" s="21"/>
      <c r="J12" s="21"/>
      <c r="K12" s="21"/>
      <c r="L12" s="21"/>
      <c r="M12" s="21"/>
      <c r="N12" s="21"/>
      <c r="O12" s="21">
        <f>F12+H12</f>
        <v>97823.6</v>
      </c>
      <c r="P12" s="21">
        <v>978.24</v>
      </c>
      <c r="Q12" s="21">
        <v>35000</v>
      </c>
      <c r="R12" s="21"/>
      <c r="S12" s="21">
        <v>17608.25</v>
      </c>
      <c r="T12" s="21">
        <v>1467.35</v>
      </c>
      <c r="U12" s="21">
        <f>P12+Q12+S12+T12</f>
        <v>55053.84</v>
      </c>
      <c r="V12" s="21">
        <f>O12-U12</f>
        <v>42769.760000000002</v>
      </c>
    </row>
    <row r="13" spans="1:22" s="22" customFormat="1" ht="52.15" customHeight="1">
      <c r="A13" s="19">
        <v>2</v>
      </c>
      <c r="B13" s="26">
        <v>382</v>
      </c>
      <c r="C13" s="20" t="s">
        <v>29</v>
      </c>
      <c r="D13" s="23" t="s">
        <v>30</v>
      </c>
      <c r="E13" s="24">
        <v>22</v>
      </c>
      <c r="F13" s="21">
        <v>48454</v>
      </c>
      <c r="G13" s="21">
        <v>14536.2</v>
      </c>
      <c r="H13" s="21">
        <v>7268.1</v>
      </c>
      <c r="I13" s="21">
        <v>24227</v>
      </c>
      <c r="J13" s="21"/>
      <c r="K13" s="21"/>
      <c r="L13" s="21"/>
      <c r="M13" s="21"/>
      <c r="N13" s="21"/>
      <c r="O13" s="21">
        <f>F13+H13+I13+J13+G13</f>
        <v>94485.3</v>
      </c>
      <c r="P13" s="21">
        <v>944.85</v>
      </c>
      <c r="Q13" s="21">
        <v>30000</v>
      </c>
      <c r="R13" s="21"/>
      <c r="S13" s="21">
        <v>17007.349999999999</v>
      </c>
      <c r="T13" s="21">
        <v>1417.28</v>
      </c>
      <c r="U13" s="21">
        <f>P13+Q13+S13+T13</f>
        <v>49369.48</v>
      </c>
      <c r="V13" s="21">
        <f>O13-U13</f>
        <v>45115.82</v>
      </c>
    </row>
    <row r="14" spans="1:22" s="22" customFormat="1" ht="53.45" customHeight="1">
      <c r="A14" s="19">
        <v>3</v>
      </c>
      <c r="B14" s="26">
        <v>385</v>
      </c>
      <c r="C14" s="20" t="s">
        <v>31</v>
      </c>
      <c r="D14" s="23" t="s">
        <v>30</v>
      </c>
      <c r="E14" s="24">
        <v>22</v>
      </c>
      <c r="F14" s="21">
        <v>48454</v>
      </c>
      <c r="G14" s="21">
        <v>14536.2</v>
      </c>
      <c r="H14" s="21">
        <v>7268.1</v>
      </c>
      <c r="I14" s="21">
        <v>24227</v>
      </c>
      <c r="J14" s="21"/>
      <c r="K14" s="21"/>
      <c r="L14" s="21"/>
      <c r="M14" s="21"/>
      <c r="N14" s="21"/>
      <c r="O14" s="21">
        <f>F14+H14+I14+J14+G14+K14+L14</f>
        <v>94485.3</v>
      </c>
      <c r="P14" s="21">
        <v>944.85</v>
      </c>
      <c r="Q14" s="21">
        <v>30000</v>
      </c>
      <c r="R14" s="21"/>
      <c r="S14" s="21">
        <v>17007.349999999999</v>
      </c>
      <c r="T14" s="21">
        <v>1417.28</v>
      </c>
      <c r="U14" s="21">
        <f>P14+Q14+S14+T14</f>
        <v>49369.48</v>
      </c>
      <c r="V14" s="21">
        <f>O14-U14</f>
        <v>45115.82</v>
      </c>
    </row>
    <row r="15" spans="1:22" s="22" customFormat="1" ht="55.15" customHeight="1">
      <c r="A15" s="19">
        <v>4</v>
      </c>
      <c r="B15" s="26">
        <v>384</v>
      </c>
      <c r="C15" s="20" t="s">
        <v>32</v>
      </c>
      <c r="D15" s="23" t="s">
        <v>30</v>
      </c>
      <c r="E15" s="24">
        <v>22</v>
      </c>
      <c r="F15" s="21">
        <v>48454</v>
      </c>
      <c r="G15" s="21">
        <v>14536.2</v>
      </c>
      <c r="H15" s="21">
        <v>7268.1</v>
      </c>
      <c r="I15" s="21">
        <v>2907.24</v>
      </c>
      <c r="J15" s="21"/>
      <c r="K15" s="21"/>
      <c r="L15" s="21"/>
      <c r="M15" s="21"/>
      <c r="N15" s="21"/>
      <c r="O15" s="21">
        <f>F15+H15+I15+J15+G15</f>
        <v>73165.539999999994</v>
      </c>
      <c r="P15" s="21">
        <v>731.66</v>
      </c>
      <c r="Q15" s="21">
        <v>25000</v>
      </c>
      <c r="R15" s="21"/>
      <c r="S15" s="21">
        <v>13169.8</v>
      </c>
      <c r="T15" s="21">
        <v>1097.48</v>
      </c>
      <c r="U15" s="21">
        <f>P15+Q15+S15+T15</f>
        <v>39998.94</v>
      </c>
      <c r="V15" s="21">
        <f>O15-U15</f>
        <v>33166.6</v>
      </c>
    </row>
    <row r="16" spans="1:22" s="22" customFormat="1" ht="67.150000000000006" customHeight="1">
      <c r="A16" s="19">
        <v>5</v>
      </c>
      <c r="B16" s="26">
        <v>365</v>
      </c>
      <c r="C16" s="20" t="s">
        <v>33</v>
      </c>
      <c r="D16" s="23" t="s">
        <v>30</v>
      </c>
      <c r="E16" s="24">
        <v>0</v>
      </c>
      <c r="F16" s="21"/>
      <c r="G16" s="21"/>
      <c r="H16" s="21"/>
      <c r="I16" s="21"/>
      <c r="J16" s="21"/>
      <c r="K16" s="21"/>
      <c r="L16" s="21"/>
      <c r="M16" s="21">
        <v>9703.2999999999993</v>
      </c>
      <c r="N16" s="21">
        <v>56279.14</v>
      </c>
      <c r="O16" s="21">
        <f>F16+H16+I16+J16+M16+G16+K16+N16</f>
        <v>65982.44</v>
      </c>
      <c r="P16" s="21"/>
      <c r="Q16" s="21">
        <v>7800</v>
      </c>
      <c r="R16" s="21">
        <v>45304.7</v>
      </c>
      <c r="S16" s="21">
        <v>11876.84</v>
      </c>
      <c r="T16" s="21">
        <v>989.74</v>
      </c>
      <c r="U16" s="21">
        <f>P16+Q16+S16+T16+R16</f>
        <v>65971.28</v>
      </c>
      <c r="V16" s="21">
        <f>O16-U16</f>
        <v>11.160000000003</v>
      </c>
    </row>
    <row r="17" spans="1:22" ht="18.600000000000001" customHeight="1">
      <c r="A17" s="31"/>
      <c r="B17" s="32"/>
      <c r="C17" s="38" t="s">
        <v>34</v>
      </c>
      <c r="D17" s="39"/>
      <c r="E17" s="33"/>
      <c r="F17" s="34">
        <f>F12+F13+F14+F15+F16</f>
        <v>230426</v>
      </c>
      <c r="G17" s="34">
        <f>G12+G13+G14+G15+G16</f>
        <v>43608.6</v>
      </c>
      <c r="H17" s="34">
        <f>H12+H13+H14+H15+H16</f>
        <v>34563.9</v>
      </c>
      <c r="I17" s="34">
        <f>I12+I13+I14+I15+I16</f>
        <v>51361.24</v>
      </c>
      <c r="J17" s="34"/>
      <c r="K17" s="34"/>
      <c r="L17" s="34"/>
      <c r="M17" s="34">
        <f>M16</f>
        <v>9703.2999999999993</v>
      </c>
      <c r="N17" s="34">
        <f>N16</f>
        <v>56279.14</v>
      </c>
      <c r="O17" s="34">
        <f>O12+O13+O14+O15+O16</f>
        <v>425942.18</v>
      </c>
      <c r="P17" s="34">
        <f>P12+P13+P14+P15+P16</f>
        <v>3599.6</v>
      </c>
      <c r="Q17" s="34">
        <f>Q12+Q13+Q14+Q15+Q16</f>
        <v>127800</v>
      </c>
      <c r="R17" s="34">
        <f>R16</f>
        <v>45304.7</v>
      </c>
      <c r="S17" s="34">
        <f>S12+S13+S14+S15+S16</f>
        <v>76669.59</v>
      </c>
      <c r="T17" s="34">
        <f>T12+T13+T14+T15+T16</f>
        <v>6389.13</v>
      </c>
      <c r="U17" s="34">
        <f>U12+U13+U14+U15+U16</f>
        <v>259763.02</v>
      </c>
      <c r="V17" s="34">
        <f>V12+V13+V14+V15+V16</f>
        <v>166179.16</v>
      </c>
    </row>
  </sheetData>
  <mergeCells count="4">
    <mergeCell ref="A3:C3"/>
    <mergeCell ref="C17:D17"/>
    <mergeCell ref="C4:V4"/>
    <mergeCell ref="C6:V6"/>
  </mergeCells>
  <pageMargins left="0" right="0" top="0.78740157480314998" bottom="0.78740157480314998" header="0.51181102362205" footer="0.51181102362205"/>
  <pageSetup paperSize="9" scale="67" orientation="landscape" r:id="rId1"/>
  <headerFooter>
    <oddHeader>&amp;C&amp;P</oddHead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User</dc:creator>
  <cp:lastModifiedBy>User</cp:lastModifiedBy>
  <dcterms:created xsi:type="dcterms:W3CDTF">2003-05-15T10:58:21Z</dcterms:created>
  <dcterms:modified xsi:type="dcterms:W3CDTF">2024-09-05T06:13:22Z</dcterms:modified>
</cp:coreProperties>
</file>