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<sst xmlns="http://schemas.openxmlformats.org/spreadsheetml/2006/main" count="54" uniqueCount="38">
  <si>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</si>
  <si>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</si>
  <si>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</si>
  <si>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</si>
  <si>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</si>
  <si>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</si>
  <si>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</si>
  <si>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</si>
  <si>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</si>
  <si>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</si>
  <si>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</si>
  <si>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</si>
  <si>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</si>
  <si>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</si>
  <si>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</si>
  <si>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</si>
  <si>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</si>
  <si>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</si>
  <si>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</si>
  <si>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</si>
  <si>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</si>
  <si>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</si>
  <si>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</si>
  <si>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</si>
  <si>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</si>
  <si>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</si>
  <si>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</si>
  <si>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</si>
  <si>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</si>
  <si>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</si>
  <si>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</si>
  <si>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</si>
  <si>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</si>
  <si>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</si>
  <si>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Премія за щорічне оцінювання</t>
  </si>
  <si>
    <t>січень 2022 р.</t>
  </si>
  <si>
    <t>січень 2023 року</t>
  </si>
  <si>
    <t>Вислуга років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</si>
</sst>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2" fontId="0" fillId="0" borderId="21" xfId="0" applyNumberForma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P17" sqref="P1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3.625" style="0" customWidth="1"/>
    <col min="9" max="9" width="14.8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25</v>
      </c>
    </row>
    <row r="2" ht="12.75" customHeight="1">
      <c r="T2" s="39" t="s">
        <v>33</v>
      </c>
    </row>
    <row r="3" ht="18" customHeight="1">
      <c r="T3" s="39" t="s">
        <v>32</v>
      </c>
    </row>
    <row r="4" ht="12.75" customHeight="1">
      <c r="T4" s="39" t="s">
        <v>26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31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36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51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37</v>
      </c>
      <c r="I13" s="12" t="s">
        <v>20</v>
      </c>
      <c r="J13" s="12" t="s">
        <v>34</v>
      </c>
      <c r="K13" s="12" t="s">
        <v>21</v>
      </c>
      <c r="L13" s="12" t="s">
        <v>22</v>
      </c>
      <c r="M13" s="12" t="s">
        <v>23</v>
      </c>
      <c r="N13" s="12" t="s">
        <v>24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8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35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27</v>
      </c>
      <c r="D16" s="24" t="s">
        <v>29</v>
      </c>
      <c r="E16" s="25">
        <v>22</v>
      </c>
      <c r="F16" s="22">
        <v>11200</v>
      </c>
      <c r="G16" s="22">
        <v>700</v>
      </c>
      <c r="H16" s="22">
        <v>5376</v>
      </c>
      <c r="I16" s="22"/>
      <c r="J16" s="22"/>
      <c r="K16" s="22"/>
      <c r="L16" s="22"/>
      <c r="M16" s="22"/>
      <c r="N16" s="22"/>
      <c r="O16" s="22"/>
      <c r="P16" s="22"/>
      <c r="Q16" s="22">
        <f>SUM(F16:P16)</f>
        <v>17276</v>
      </c>
      <c r="R16" s="44">
        <f>Q16*1%</f>
        <v>172.76</v>
      </c>
      <c r="S16" s="22">
        <v>5000</v>
      </c>
      <c r="T16" s="22">
        <f>Q16*18%</f>
        <v>3109.68</v>
      </c>
      <c r="U16" s="22">
        <f>Q16*1.5%</f>
        <v>259.14</v>
      </c>
      <c r="V16" s="22">
        <f>SUM(R16:U16)</f>
        <v>8541.58</v>
      </c>
      <c r="W16" s="22">
        <f>Q16-V16</f>
        <v>8734.42</v>
      </c>
    </row>
    <row r="17" spans="1:23" s="23" customFormat="1" ht="93" customHeight="1" thickBot="1">
      <c r="A17" s="21">
        <v>2</v>
      </c>
      <c r="B17" s="27">
        <v>2</v>
      </c>
      <c r="C17" s="24" t="s">
        <v>28</v>
      </c>
      <c r="D17" s="24" t="s">
        <v>30</v>
      </c>
      <c r="E17" s="25">
        <v>22</v>
      </c>
      <c r="F17" s="22">
        <v>9800</v>
      </c>
      <c r="G17" s="22">
        <v>700</v>
      </c>
      <c r="H17" s="22">
        <v>2352</v>
      </c>
      <c r="I17" s="22"/>
      <c r="J17" s="22"/>
      <c r="K17" s="22"/>
      <c r="L17" s="22"/>
      <c r="M17" s="22"/>
      <c r="N17" s="22"/>
      <c r="O17" s="22"/>
      <c r="P17" s="22"/>
      <c r="Q17" s="22">
        <f>SUM(F17:P17)</f>
        <v>12852</v>
      </c>
      <c r="R17" s="44">
        <f>Q17*1%</f>
        <v>128.52</v>
      </c>
      <c r="S17" s="22">
        <v>4000</v>
      </c>
      <c r="T17" s="22">
        <f>Q17*18%</f>
        <v>2313.36</v>
      </c>
      <c r="U17" s="22">
        <f>Q17*1.5%</f>
        <v>192.78</v>
      </c>
      <c r="V17" s="22">
        <f>SUM(R17:U17)</f>
        <v>6634.660000000001</v>
      </c>
      <c r="W17" s="22">
        <f>Q17-V17</f>
        <v>6217.339999999999</v>
      </c>
    </row>
    <row r="18" spans="1:24" ht="38.25" customHeight="1" thickBot="1">
      <c r="A18" s="32"/>
      <c r="B18" s="33"/>
      <c r="C18" s="42" t="s">
        <v>17</v>
      </c>
      <c r="D18" s="43"/>
      <c r="E18" s="34"/>
      <c r="F18" s="35">
        <f aca="true" t="shared" si="0" ref="F18:N18">SUM(F16:F17)</f>
        <v>21000</v>
      </c>
      <c r="G18" s="35">
        <f t="shared" si="0"/>
        <v>1400</v>
      </c>
      <c r="H18" s="35">
        <f t="shared" si="0"/>
        <v>7728</v>
      </c>
      <c r="I18" s="35">
        <f t="shared" si="0"/>
        <v>0</v>
      </c>
      <c r="J18" s="35">
        <f t="shared" si="0"/>
        <v>0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0</v>
      </c>
      <c r="Q18" s="35">
        <f t="shared" si="1"/>
        <v>30128</v>
      </c>
      <c r="R18" s="35">
        <f t="shared" si="1"/>
        <v>301.28</v>
      </c>
      <c r="S18" s="35">
        <f t="shared" si="1"/>
        <v>9000</v>
      </c>
      <c r="T18" s="35">
        <f t="shared" si="1"/>
        <v>5423.04</v>
      </c>
      <c r="U18" s="35">
        <f t="shared" si="1"/>
        <v>451.91999999999996</v>
      </c>
      <c r="V18" s="35">
        <f t="shared" si="1"/>
        <v>15176.240000000002</v>
      </c>
      <c r="W18" s="35">
        <f t="shared" si="1"/>
        <v>14951.759999999998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2023-06-19T12:15:29Z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