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<sst xmlns="http://schemas.openxmlformats.org/spreadsheetml/2006/main" count="54" uniqueCount="38">
  <si>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</si>
  <si>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</si>
  <si>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</si>
  <si>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</si>
  <si>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</si>
  <si>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</si>
  <si>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</si>
  <si>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</si>
  <si>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</si>
  <si>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</si>
  <si>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</si>
  <si>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</si>
  <si>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</si>
  <si>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</si>
  <si>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</si>
  <si>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</si>
  <si>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</si>
  <si>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</si>
  <si>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</si>
  <si>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</si>
  <si>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</si>
  <si>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</si>
  <si>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</si>
  <si>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</si>
  <si>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</si>
  <si>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</si>
  <si>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</si>
  <si>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</si>
  <si>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</si>
  <si>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</si>
  <si>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</si>
  <si>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</si>
  <si>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</si>
  <si>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</si>
  <si>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Премія за щорічне оцінювання</t>
  </si>
  <si>
    <t>січень 2022 р.</t>
  </si>
  <si>
    <t>квітень 2022 року</t>
  </si>
  <si>
    <t>Вислуга років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</si>
</sst>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O17" sqref="O17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4.125" style="0" customWidth="1"/>
    <col min="9" max="9" width="11.3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25</v>
      </c>
    </row>
    <row r="2" ht="12.75" customHeight="1">
      <c r="T2" s="39" t="s">
        <v>33</v>
      </c>
    </row>
    <row r="3" ht="18" customHeight="1">
      <c r="T3" s="39" t="s">
        <v>32</v>
      </c>
    </row>
    <row r="4" ht="12.75" customHeight="1">
      <c r="T4" s="39" t="s">
        <v>26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31</v>
      </c>
      <c r="B6" s="36"/>
      <c r="C6" s="37"/>
      <c r="D6" s="37"/>
      <c r="E6" s="30"/>
      <c r="F6" s="30"/>
      <c r="G6" s="28"/>
    </row>
    <row r="7" spans="1:6" ht="12.75" customHeight="1">
      <c r="A7" s="40">
        <v>40619856</v>
      </c>
      <c r="B7" s="40"/>
      <c r="C7" s="40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16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1" t="s">
        <v>36</v>
      </c>
      <c r="J10" s="41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18</v>
      </c>
      <c r="G13" s="12" t="s">
        <v>19</v>
      </c>
      <c r="H13" s="12" t="s">
        <v>37</v>
      </c>
      <c r="I13" s="12" t="s">
        <v>20</v>
      </c>
      <c r="J13" s="12" t="s">
        <v>34</v>
      </c>
      <c r="K13" s="12" t="s">
        <v>21</v>
      </c>
      <c r="L13" s="12" t="s">
        <v>22</v>
      </c>
      <c r="M13" s="12" t="s">
        <v>23</v>
      </c>
      <c r="N13" s="12" t="s">
        <v>24</v>
      </c>
      <c r="O13" s="12" t="s">
        <v>14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15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35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27</v>
      </c>
      <c r="D16" s="24" t="s">
        <v>29</v>
      </c>
      <c r="E16" s="25">
        <v>21</v>
      </c>
      <c r="F16" s="22">
        <v>11200</v>
      </c>
      <c r="G16" s="22">
        <v>600</v>
      </c>
      <c r="H16" s="22">
        <v>5040</v>
      </c>
      <c r="I16" s="22">
        <v>6720</v>
      </c>
      <c r="J16" s="22"/>
      <c r="K16" s="22"/>
      <c r="L16" s="22"/>
      <c r="M16" s="22"/>
      <c r="N16" s="22"/>
      <c r="O16" s="22"/>
      <c r="P16" s="22"/>
      <c r="Q16" s="22">
        <f>SUM(F16:P16)</f>
        <v>23560</v>
      </c>
      <c r="R16" s="22">
        <f>Q16*1%</f>
        <v>235.6</v>
      </c>
      <c r="S16" s="22">
        <v>6000</v>
      </c>
      <c r="T16" s="22">
        <f>Q16*18%</f>
        <v>4240.8</v>
      </c>
      <c r="U16" s="22">
        <f>Q16*1.5%</f>
        <v>353.4</v>
      </c>
      <c r="V16" s="22">
        <f>SUM(R16:U16)</f>
        <v>10829.800000000001</v>
      </c>
      <c r="W16" s="22">
        <f>Q16-V16</f>
        <v>12730.199999999999</v>
      </c>
    </row>
    <row r="17" spans="1:23" s="23" customFormat="1" ht="93" customHeight="1" thickBot="1">
      <c r="A17" s="21">
        <v>2</v>
      </c>
      <c r="B17" s="27">
        <v>2</v>
      </c>
      <c r="C17" s="24" t="s">
        <v>28</v>
      </c>
      <c r="D17" s="24" t="s">
        <v>30</v>
      </c>
      <c r="E17" s="25">
        <v>19</v>
      </c>
      <c r="F17" s="22">
        <v>8866.67</v>
      </c>
      <c r="G17" s="22">
        <v>660</v>
      </c>
      <c r="H17" s="22">
        <v>1862</v>
      </c>
      <c r="I17" s="22">
        <v>5320</v>
      </c>
      <c r="J17" s="22"/>
      <c r="K17" s="22"/>
      <c r="L17" s="22"/>
      <c r="M17" s="22">
        <v>3017.4</v>
      </c>
      <c r="N17" s="22">
        <v>19898.05</v>
      </c>
      <c r="O17" s="22"/>
      <c r="P17" s="22"/>
      <c r="Q17" s="22">
        <f>SUM(F17:P17)</f>
        <v>39624.119999999995</v>
      </c>
      <c r="R17" s="22">
        <f>Q17*1%</f>
        <v>396.24119999999994</v>
      </c>
      <c r="S17" s="22">
        <v>4000</v>
      </c>
      <c r="T17" s="22">
        <f>Q17*18%</f>
        <v>7132.341599999999</v>
      </c>
      <c r="U17" s="22">
        <f>Q17*1.5%</f>
        <v>594.3617999999999</v>
      </c>
      <c r="V17" s="22">
        <f>SUM(R17:U17)</f>
        <v>12122.9446</v>
      </c>
      <c r="W17" s="22">
        <f>Q17-V17</f>
        <v>27501.175399999993</v>
      </c>
    </row>
    <row r="18" spans="1:24" ht="38.25" customHeight="1" thickBot="1">
      <c r="A18" s="32"/>
      <c r="B18" s="33"/>
      <c r="C18" s="42" t="s">
        <v>17</v>
      </c>
      <c r="D18" s="43"/>
      <c r="E18" s="34"/>
      <c r="F18" s="35">
        <f aca="true" t="shared" si="0" ref="F18:N18">SUM(F16:F17)</f>
        <v>20066.67</v>
      </c>
      <c r="G18" s="35">
        <f t="shared" si="0"/>
        <v>1260</v>
      </c>
      <c r="H18" s="35">
        <f t="shared" si="0"/>
        <v>6902</v>
      </c>
      <c r="I18" s="35">
        <f t="shared" si="0"/>
        <v>12040</v>
      </c>
      <c r="J18" s="35">
        <f t="shared" si="0"/>
        <v>0</v>
      </c>
      <c r="K18" s="35">
        <f t="shared" si="0"/>
        <v>0</v>
      </c>
      <c r="L18" s="35">
        <f t="shared" si="0"/>
        <v>0</v>
      </c>
      <c r="M18" s="35">
        <f t="shared" si="0"/>
        <v>3017.4</v>
      </c>
      <c r="N18" s="35">
        <f t="shared" si="0"/>
        <v>19898.05</v>
      </c>
      <c r="O18" s="35"/>
      <c r="P18" s="35">
        <f aca="true" t="shared" si="1" ref="P18:W18">SUM(P16:P17)</f>
        <v>0</v>
      </c>
      <c r="Q18" s="35">
        <f t="shared" si="1"/>
        <v>63184.119999999995</v>
      </c>
      <c r="R18" s="35">
        <f t="shared" si="1"/>
        <v>631.8412</v>
      </c>
      <c r="S18" s="35">
        <f t="shared" si="1"/>
        <v>10000</v>
      </c>
      <c r="T18" s="35">
        <f t="shared" si="1"/>
        <v>11373.141599999999</v>
      </c>
      <c r="U18" s="35">
        <f t="shared" si="1"/>
        <v>947.7617999999999</v>
      </c>
      <c r="V18" s="35">
        <f t="shared" si="1"/>
        <v>22952.7446</v>
      </c>
      <c r="W18" s="35">
        <f t="shared" si="1"/>
        <v>40231.37539999999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2023-06-19T10:35:06Z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