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<sst xmlns="http://schemas.openxmlformats.org/spreadsheetml/2006/main" count="55" uniqueCount="39">
  <si>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</si>
  <si>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</si>
  <si>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</si>
  <si>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</si>
  <si>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</si>
  <si>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</si>
  <si>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</si>
  <si>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</si>
  <si>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</si>
  <si>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</si>
  <si>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</si>
  <si>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</si>
  <si>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</si>
  <si>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</si>
  <si>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</si>
  <si>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</si>
  <si>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</si>
  <si>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</si>
  <si>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</si>
  <si>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</si>
  <si>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</si>
  <si>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</si>
  <si>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</si>
  <si>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</si>
  <si>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</si>
  <si>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</si>
  <si>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</si>
  <si>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</si>
  <si>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</si>
  <si>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</si>
  <si>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</si>
  <si>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</si>
  <si>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січень 2022 р.</t>
  </si>
  <si>
    <t>березень 2022 року</t>
  </si>
  <si>
    <t>Вислуга років</t>
  </si>
  <si>
    <t>Індексація</t>
  </si>
  <si>
    <t>на ЗСУ</t>
  </si>
  <si>
    <t>Середня зарплата</t>
  </si>
  <si>
    <t>перерахунок зар.плати за лютий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</si>
</sst>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2" fontId="0" fillId="0" borderId="21" xfId="0" applyNumberForma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showGridLines="0" tabSelected="1" view="pageBreakPreview" zoomScaleSheetLayoutView="100" workbookViewId="0" topLeftCell="A1">
      <selection activeCell="W27" sqref="W2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2.25390625" style="0" customWidth="1"/>
    <col min="9" max="9" width="13.25390625" style="0" customWidth="1"/>
    <col min="10" max="13" width="10.25390625" style="0" customWidth="1"/>
    <col min="14" max="14" width="15.625" style="0" customWidth="1"/>
    <col min="15" max="15" width="8.75390625" style="0" customWidth="1"/>
    <col min="16" max="16" width="8.25390625" style="0" customWidth="1"/>
    <col min="17" max="17" width="12.25390625" style="0" customWidth="1"/>
    <col min="18" max="19" width="7.25390625" style="0" customWidth="1"/>
    <col min="20" max="20" width="8.625" style="0" customWidth="1"/>
    <col min="21" max="21" width="11.25390625" style="0" customWidth="1"/>
    <col min="22" max="22" width="9.75390625" style="0" customWidth="1"/>
    <col min="23" max="23" width="11.25390625" style="0" customWidth="1"/>
    <col min="24" max="24" width="11.00390625" style="0" customWidth="1"/>
  </cols>
  <sheetData>
    <row r="1" ht="15" customHeight="1">
      <c r="U1" s="39" t="s">
        <v>23</v>
      </c>
    </row>
    <row r="2" ht="12.75" customHeight="1">
      <c r="U2" s="39" t="s">
        <v>31</v>
      </c>
    </row>
    <row r="3" ht="18" customHeight="1">
      <c r="U3" s="39" t="s">
        <v>30</v>
      </c>
    </row>
    <row r="4" ht="12.75" customHeight="1">
      <c r="U4" s="39" t="s">
        <v>24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29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14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33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5" ht="42" customHeight="1">
      <c r="A13" s="10" t="s">
        <v>0</v>
      </c>
      <c r="B13" s="14" t="s">
        <v>12</v>
      </c>
      <c r="C13" s="11" t="s">
        <v>8</v>
      </c>
      <c r="D13" s="13" t="s">
        <v>11</v>
      </c>
      <c r="E13" s="12" t="s">
        <v>9</v>
      </c>
      <c r="F13" s="12" t="s">
        <v>16</v>
      </c>
      <c r="G13" s="12" t="s">
        <v>17</v>
      </c>
      <c r="H13" s="12" t="s">
        <v>34</v>
      </c>
      <c r="I13" s="12" t="s">
        <v>18</v>
      </c>
      <c r="J13" s="12" t="s">
        <v>37</v>
      </c>
      <c r="K13" s="12" t="s">
        <v>19</v>
      </c>
      <c r="L13" s="12" t="s">
        <v>20</v>
      </c>
      <c r="M13" s="12" t="s">
        <v>21</v>
      </c>
      <c r="N13" s="12" t="s">
        <v>22</v>
      </c>
      <c r="O13" s="12" t="s">
        <v>38</v>
      </c>
      <c r="P13" s="12" t="s">
        <v>35</v>
      </c>
      <c r="Q13" s="12" t="s">
        <v>3</v>
      </c>
      <c r="R13" s="12" t="s">
        <v>7</v>
      </c>
      <c r="S13" s="12" t="s">
        <v>36</v>
      </c>
      <c r="T13" s="12" t="s">
        <v>4</v>
      </c>
      <c r="U13" s="12" t="s">
        <v>5</v>
      </c>
      <c r="V13" s="12" t="s">
        <v>13</v>
      </c>
      <c r="W13" s="12" t="s">
        <v>6</v>
      </c>
      <c r="X13" s="11" t="s">
        <v>1</v>
      </c>
      <c r="Y13" s="9"/>
    </row>
    <row r="14" spans="1:25" ht="13.5" customHeight="1" thickBot="1">
      <c r="A14" s="15"/>
      <c r="B14" s="17"/>
      <c r="C14" s="16"/>
      <c r="D14" s="16"/>
      <c r="E14" s="16" t="s">
        <v>10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/>
      <c r="T14" s="16" t="s">
        <v>2</v>
      </c>
      <c r="U14" s="16" t="s">
        <v>2</v>
      </c>
      <c r="V14" s="16" t="s">
        <v>2</v>
      </c>
      <c r="W14" s="16" t="s">
        <v>2</v>
      </c>
      <c r="X14" s="16"/>
      <c r="Y14" s="9"/>
    </row>
    <row r="15" spans="1:25" ht="15.75" customHeight="1" thickBot="1">
      <c r="A15" s="18"/>
      <c r="B15" s="26"/>
      <c r="C15" s="19" t="s">
        <v>32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"/>
    </row>
    <row r="16" spans="1:24" s="23" customFormat="1" ht="71.25" customHeight="1">
      <c r="A16" s="21">
        <v>1</v>
      </c>
      <c r="B16" s="27">
        <v>1</v>
      </c>
      <c r="C16" s="24" t="s">
        <v>25</v>
      </c>
      <c r="D16" s="24" t="s">
        <v>27</v>
      </c>
      <c r="E16" s="25">
        <v>22</v>
      </c>
      <c r="F16" s="22">
        <v>11200</v>
      </c>
      <c r="G16" s="22">
        <v>600</v>
      </c>
      <c r="H16" s="22">
        <v>5040</v>
      </c>
      <c r="I16" s="22">
        <v>7840</v>
      </c>
      <c r="J16" s="22"/>
      <c r="K16" s="22"/>
      <c r="L16" s="22"/>
      <c r="M16" s="22"/>
      <c r="N16" s="22"/>
      <c r="O16" s="22"/>
      <c r="P16" s="22"/>
      <c r="Q16" s="22">
        <f>SUM(F16:P16)</f>
        <v>24680</v>
      </c>
      <c r="R16" s="22">
        <f>Q16*1%</f>
        <v>246.8</v>
      </c>
      <c r="S16" s="22">
        <v>4400</v>
      </c>
      <c r="T16" s="22">
        <v>11000</v>
      </c>
      <c r="U16" s="22">
        <f>Q16*18%</f>
        <v>4442.4</v>
      </c>
      <c r="V16" s="22">
        <f>Q16*1.5%</f>
        <v>370.2</v>
      </c>
      <c r="W16" s="22">
        <f>SUM(R16:V16)</f>
        <v>20459.399999999998</v>
      </c>
      <c r="X16" s="22">
        <f>Q16-W16</f>
        <v>4220.600000000002</v>
      </c>
    </row>
    <row r="17" spans="1:24" s="23" customFormat="1" ht="93" customHeight="1" thickBot="1">
      <c r="A17" s="21">
        <v>2</v>
      </c>
      <c r="B17" s="27">
        <v>2</v>
      </c>
      <c r="C17" s="24" t="s">
        <v>26</v>
      </c>
      <c r="D17" s="24" t="s">
        <v>28</v>
      </c>
      <c r="E17" s="25"/>
      <c r="F17" s="22"/>
      <c r="G17" s="22"/>
      <c r="H17" s="22"/>
      <c r="I17" s="22"/>
      <c r="J17" s="22">
        <v>18995.46</v>
      </c>
      <c r="K17" s="22"/>
      <c r="L17" s="22">
        <v>3152.55</v>
      </c>
      <c r="M17" s="22"/>
      <c r="N17" s="22"/>
      <c r="O17" s="22">
        <v>-244.47</v>
      </c>
      <c r="P17" s="22"/>
      <c r="Q17" s="22">
        <f>SUM(F17:P17)</f>
        <v>21903.539999999997</v>
      </c>
      <c r="R17" s="44">
        <f>(Q17-L17)*1%</f>
        <v>187.5099</v>
      </c>
      <c r="S17" s="22"/>
      <c r="T17" s="22">
        <v>10000</v>
      </c>
      <c r="U17" s="22">
        <f>Q17*18%</f>
        <v>3942.637199999999</v>
      </c>
      <c r="V17" s="22">
        <f>Q17*1.5%</f>
        <v>328.5531</v>
      </c>
      <c r="W17" s="22">
        <f>SUM(R17:V17)</f>
        <v>14458.700199999997</v>
      </c>
      <c r="X17" s="22">
        <f>Q17-W17</f>
        <v>7444.8398</v>
      </c>
    </row>
    <row r="18" spans="1:25" ht="38.25" customHeight="1" thickBot="1">
      <c r="A18" s="32"/>
      <c r="B18" s="33"/>
      <c r="C18" s="42" t="s">
        <v>15</v>
      </c>
      <c r="D18" s="43"/>
      <c r="E18" s="34"/>
      <c r="F18" s="35">
        <f aca="true" t="shared" si="0" ref="F18:N18">SUM(F16:F17)</f>
        <v>11200</v>
      </c>
      <c r="G18" s="35">
        <f t="shared" si="0"/>
        <v>600</v>
      </c>
      <c r="H18" s="35">
        <f t="shared" si="0"/>
        <v>5040</v>
      </c>
      <c r="I18" s="35">
        <f t="shared" si="0"/>
        <v>7840</v>
      </c>
      <c r="J18" s="35">
        <f t="shared" si="0"/>
        <v>18995.46</v>
      </c>
      <c r="K18" s="35">
        <f t="shared" si="0"/>
        <v>0</v>
      </c>
      <c r="L18" s="35">
        <f t="shared" si="0"/>
        <v>3152.55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X18">SUM(P16:P17)</f>
        <v>0</v>
      </c>
      <c r="Q18" s="35">
        <f t="shared" si="1"/>
        <v>46583.53999999999</v>
      </c>
      <c r="R18" s="35">
        <f t="shared" si="1"/>
        <v>434.30989999999997</v>
      </c>
      <c r="S18" s="35"/>
      <c r="T18" s="35">
        <f t="shared" si="1"/>
        <v>21000</v>
      </c>
      <c r="U18" s="35">
        <f t="shared" si="1"/>
        <v>8385.037199999999</v>
      </c>
      <c r="V18" s="35">
        <f t="shared" si="1"/>
        <v>698.7530999999999</v>
      </c>
      <c r="W18" s="35">
        <f t="shared" si="1"/>
        <v>34918.10019999999</v>
      </c>
      <c r="X18" s="35">
        <f t="shared" si="1"/>
        <v>11665.439800000002</v>
      </c>
      <c r="Y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2023-06-19T10:29:35Z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